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Ranking\2022\"/>
    </mc:Choice>
  </mc:AlternateContent>
  <xr:revisionPtr revIDLastSave="0" documentId="13_ncr:1_{0A17C45C-3435-448A-B28F-522E7B051CC9}" xr6:coauthVersionLast="45" xr6:coauthVersionMax="45" xr10:uidLastSave="{00000000-0000-0000-0000-000000000000}"/>
  <bookViews>
    <workbookView xWindow="-120" yWindow="-120" windowWidth="20730" windowHeight="11310" tabRatio="629" xr2:uid="{00000000-000D-0000-FFFF-FFFF00000000}"/>
  </bookViews>
  <sheets>
    <sheet name="Ranking" sheetId="1" r:id="rId1"/>
    <sheet name="Ataque e Defesa" sheetId="4" r:id="rId2"/>
    <sheet name="Desempenho" sheetId="6" r:id="rId3"/>
    <sheet name="Pontuação" sheetId="7" r:id="rId4"/>
    <sheet name="Penalidades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7" l="1"/>
  <c r="B14" i="1" l="1"/>
  <c r="B4" i="1"/>
  <c r="B6" i="1"/>
  <c r="B10" i="1"/>
  <c r="B18" i="1"/>
  <c r="B12" i="1"/>
  <c r="B9" i="1"/>
  <c r="B5" i="1"/>
  <c r="B16" i="1"/>
  <c r="B15" i="1"/>
  <c r="B8" i="1"/>
  <c r="B11" i="1"/>
  <c r="B25" i="1"/>
  <c r="B7" i="1"/>
  <c r="B13" i="1"/>
  <c r="B17" i="1"/>
  <c r="B19" i="1"/>
  <c r="B26" i="1"/>
  <c r="B21" i="1"/>
  <c r="B22" i="1"/>
  <c r="B24" i="1"/>
  <c r="B20" i="1"/>
  <c r="B23" i="1"/>
  <c r="A25" i="8" l="1"/>
  <c r="A24" i="8"/>
  <c r="A23" i="8"/>
  <c r="A22" i="8"/>
  <c r="N22" i="8"/>
  <c r="Z43" i="7" s="1"/>
  <c r="N23" i="8"/>
  <c r="Z45" i="7" s="1"/>
  <c r="N24" i="8"/>
  <c r="Z47" i="7" s="1"/>
  <c r="N25" i="8"/>
  <c r="Z49" i="7" s="1"/>
  <c r="AC88" i="6"/>
  <c r="V88" i="6"/>
  <c r="O88" i="6"/>
  <c r="X50" i="7" l="1"/>
  <c r="V50" i="7"/>
  <c r="T50" i="7"/>
  <c r="R50" i="7"/>
  <c r="P50" i="7"/>
  <c r="N50" i="7"/>
  <c r="L50" i="7"/>
  <c r="J50" i="7"/>
  <c r="H50" i="7"/>
  <c r="F50" i="7"/>
  <c r="D50" i="7"/>
  <c r="B50" i="7"/>
  <c r="X48" i="7"/>
  <c r="V48" i="7"/>
  <c r="T48" i="7"/>
  <c r="R48" i="7"/>
  <c r="P48" i="7"/>
  <c r="N48" i="7"/>
  <c r="L48" i="7"/>
  <c r="J48" i="7"/>
  <c r="H48" i="7"/>
  <c r="F48" i="7"/>
  <c r="D48" i="7"/>
  <c r="B48" i="7"/>
  <c r="X46" i="7"/>
  <c r="V46" i="7"/>
  <c r="T46" i="7"/>
  <c r="R46" i="7"/>
  <c r="P46" i="7"/>
  <c r="N46" i="7"/>
  <c r="L46" i="7"/>
  <c r="J46" i="7"/>
  <c r="H46" i="7"/>
  <c r="F46" i="7"/>
  <c r="D46" i="7"/>
  <c r="B46" i="7"/>
  <c r="X44" i="7"/>
  <c r="V44" i="7"/>
  <c r="T44" i="7"/>
  <c r="R44" i="7"/>
  <c r="P44" i="7"/>
  <c r="N44" i="7"/>
  <c r="L44" i="7"/>
  <c r="J44" i="7"/>
  <c r="H44" i="7"/>
  <c r="F44" i="7"/>
  <c r="D44" i="7"/>
  <c r="B44" i="7"/>
  <c r="AO142" i="6"/>
  <c r="AN142" i="6"/>
  <c r="AM142" i="6"/>
  <c r="AL142" i="6"/>
  <c r="AK142" i="6"/>
  <c r="AH142" i="6"/>
  <c r="AG142" i="6"/>
  <c r="AF142" i="6"/>
  <c r="AE142" i="6"/>
  <c r="AD142" i="6"/>
  <c r="AA142" i="6"/>
  <c r="Z142" i="6"/>
  <c r="Y142" i="6"/>
  <c r="X142" i="6"/>
  <c r="W142" i="6"/>
  <c r="T142" i="6"/>
  <c r="S142" i="6"/>
  <c r="R142" i="6"/>
  <c r="Q142" i="6"/>
  <c r="P142" i="6"/>
  <c r="M142" i="6"/>
  <c r="L142" i="6"/>
  <c r="K142" i="6"/>
  <c r="J142" i="6"/>
  <c r="I142" i="6"/>
  <c r="F142" i="6"/>
  <c r="E142" i="6"/>
  <c r="D142" i="6"/>
  <c r="C142" i="6"/>
  <c r="B142" i="6"/>
  <c r="L42" i="7"/>
  <c r="L40" i="7"/>
  <c r="L38" i="7"/>
  <c r="L36" i="7"/>
  <c r="L34" i="7"/>
  <c r="L32" i="7"/>
  <c r="L30" i="7"/>
  <c r="L28" i="7"/>
  <c r="L26" i="7"/>
  <c r="L24" i="7"/>
  <c r="L22" i="7"/>
  <c r="L20" i="7"/>
  <c r="L18" i="7"/>
  <c r="L16" i="7"/>
  <c r="L14" i="7"/>
  <c r="L12" i="7"/>
  <c r="L10" i="7"/>
  <c r="L8" i="7"/>
  <c r="L6" i="7"/>
  <c r="H88" i="6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N3" i="8"/>
  <c r="Z5" i="7" s="1"/>
  <c r="N13" i="8"/>
  <c r="Z25" i="7" s="1"/>
  <c r="N14" i="8"/>
  <c r="Z27" i="7" s="1"/>
  <c r="N15" i="8"/>
  <c r="Z29" i="7" s="1"/>
  <c r="N16" i="8"/>
  <c r="Z31" i="7" s="1"/>
  <c r="N17" i="8"/>
  <c r="Z33" i="7" s="1"/>
  <c r="N18" i="8"/>
  <c r="Z35" i="7" s="1"/>
  <c r="N19" i="8"/>
  <c r="Z37" i="7" s="1"/>
  <c r="N20" i="8"/>
  <c r="Z39" i="7" s="1"/>
  <c r="N21" i="8"/>
  <c r="Z41" i="7" s="1"/>
  <c r="A88" i="6"/>
  <c r="AJ60" i="6"/>
  <c r="AC60" i="6"/>
  <c r="V60" i="6"/>
  <c r="O60" i="6"/>
  <c r="H60" i="6"/>
  <c r="A60" i="6"/>
  <c r="AJ32" i="6"/>
  <c r="AC32" i="6"/>
  <c r="X26" i="7"/>
  <c r="V26" i="7"/>
  <c r="T26" i="7"/>
  <c r="R26" i="7"/>
  <c r="P26" i="7"/>
  <c r="N26" i="7"/>
  <c r="J26" i="7"/>
  <c r="H26" i="7"/>
  <c r="F26" i="7"/>
  <c r="D26" i="7"/>
  <c r="B26" i="7"/>
  <c r="X86" i="6"/>
  <c r="G25" i="1" s="1"/>
  <c r="B22" i="7"/>
  <c r="N4" i="8"/>
  <c r="Z7" i="7" s="1"/>
  <c r="F22" i="7"/>
  <c r="S114" i="6"/>
  <c r="I15" i="1" s="1"/>
  <c r="Y58" i="6"/>
  <c r="H4" i="1" s="1"/>
  <c r="X58" i="6"/>
  <c r="G4" i="1" s="1"/>
  <c r="B10" i="7"/>
  <c r="N5" i="8"/>
  <c r="Z9" i="7" s="1"/>
  <c r="N6" i="8"/>
  <c r="Z11" i="7" s="1"/>
  <c r="N7" i="8"/>
  <c r="Z13" i="7" s="1"/>
  <c r="N8" i="8"/>
  <c r="Z15" i="7" s="1"/>
  <c r="N9" i="8"/>
  <c r="Z17" i="7" s="1"/>
  <c r="N10" i="8"/>
  <c r="Z19" i="7" s="1"/>
  <c r="N11" i="8"/>
  <c r="Z21" i="7" s="1"/>
  <c r="N12" i="8"/>
  <c r="Z23" i="7" s="1"/>
  <c r="B6" i="7"/>
  <c r="D6" i="7"/>
  <c r="F6" i="7"/>
  <c r="H6" i="7"/>
  <c r="J6" i="7"/>
  <c r="N6" i="7"/>
  <c r="P6" i="7"/>
  <c r="R6" i="7"/>
  <c r="T6" i="7"/>
  <c r="V6" i="7"/>
  <c r="X6" i="7"/>
  <c r="B8" i="7"/>
  <c r="D8" i="7"/>
  <c r="F8" i="7"/>
  <c r="H8" i="7"/>
  <c r="J8" i="7"/>
  <c r="P8" i="7"/>
  <c r="R8" i="7"/>
  <c r="T8" i="7"/>
  <c r="V8" i="7"/>
  <c r="X8" i="7"/>
  <c r="D10" i="7"/>
  <c r="F10" i="7"/>
  <c r="H10" i="7"/>
  <c r="J10" i="7"/>
  <c r="N10" i="7"/>
  <c r="P10" i="7"/>
  <c r="R10" i="7"/>
  <c r="T10" i="7"/>
  <c r="V10" i="7"/>
  <c r="X10" i="7"/>
  <c r="B12" i="7"/>
  <c r="D12" i="7"/>
  <c r="F12" i="7"/>
  <c r="H12" i="7"/>
  <c r="J12" i="7"/>
  <c r="N12" i="7"/>
  <c r="P12" i="7"/>
  <c r="R12" i="7"/>
  <c r="T12" i="7"/>
  <c r="V12" i="7"/>
  <c r="X12" i="7"/>
  <c r="B14" i="7"/>
  <c r="D14" i="7"/>
  <c r="F14" i="7"/>
  <c r="H14" i="7"/>
  <c r="J14" i="7"/>
  <c r="N14" i="7"/>
  <c r="P14" i="7"/>
  <c r="R14" i="7"/>
  <c r="T14" i="7"/>
  <c r="V14" i="7"/>
  <c r="X14" i="7"/>
  <c r="B16" i="7"/>
  <c r="D16" i="7"/>
  <c r="F16" i="7"/>
  <c r="H16" i="7"/>
  <c r="J16" i="7"/>
  <c r="N16" i="7"/>
  <c r="P16" i="7"/>
  <c r="R16" i="7"/>
  <c r="T16" i="7"/>
  <c r="V16" i="7"/>
  <c r="X16" i="7"/>
  <c r="B18" i="7"/>
  <c r="D18" i="7"/>
  <c r="F18" i="7"/>
  <c r="H18" i="7"/>
  <c r="J18" i="7"/>
  <c r="N18" i="7"/>
  <c r="P18" i="7"/>
  <c r="R18" i="7"/>
  <c r="T18" i="7"/>
  <c r="V18" i="7"/>
  <c r="X18" i="7"/>
  <c r="B20" i="7"/>
  <c r="D20" i="7"/>
  <c r="F20" i="7"/>
  <c r="H20" i="7"/>
  <c r="J20" i="7"/>
  <c r="N20" i="7"/>
  <c r="P20" i="7"/>
  <c r="R20" i="7"/>
  <c r="T20" i="7"/>
  <c r="V20" i="7"/>
  <c r="X20" i="7"/>
  <c r="D22" i="7"/>
  <c r="H22" i="7"/>
  <c r="J22" i="7"/>
  <c r="N22" i="7"/>
  <c r="P22" i="7"/>
  <c r="R22" i="7"/>
  <c r="T22" i="7"/>
  <c r="V22" i="7"/>
  <c r="X22" i="7"/>
  <c r="B24" i="7"/>
  <c r="D24" i="7"/>
  <c r="F24" i="7"/>
  <c r="H24" i="7"/>
  <c r="J24" i="7"/>
  <c r="N24" i="7"/>
  <c r="P24" i="7"/>
  <c r="R24" i="7"/>
  <c r="T24" i="7"/>
  <c r="V24" i="7"/>
  <c r="X24" i="7"/>
  <c r="B28" i="7"/>
  <c r="D28" i="7"/>
  <c r="F28" i="7"/>
  <c r="H28" i="7"/>
  <c r="J28" i="7"/>
  <c r="N28" i="7"/>
  <c r="P28" i="7"/>
  <c r="R28" i="7"/>
  <c r="T28" i="7"/>
  <c r="V28" i="7"/>
  <c r="X28" i="7"/>
  <c r="B30" i="7"/>
  <c r="D30" i="7"/>
  <c r="F30" i="7"/>
  <c r="H30" i="7"/>
  <c r="J30" i="7"/>
  <c r="N30" i="7"/>
  <c r="P30" i="7"/>
  <c r="R30" i="7"/>
  <c r="T30" i="7"/>
  <c r="V30" i="7"/>
  <c r="X30" i="7"/>
  <c r="B32" i="7"/>
  <c r="D32" i="7"/>
  <c r="F32" i="7"/>
  <c r="H32" i="7"/>
  <c r="J32" i="7"/>
  <c r="N32" i="7"/>
  <c r="P32" i="7"/>
  <c r="R32" i="7"/>
  <c r="T32" i="7"/>
  <c r="V32" i="7"/>
  <c r="X32" i="7"/>
  <c r="B34" i="7"/>
  <c r="D34" i="7"/>
  <c r="F34" i="7"/>
  <c r="H34" i="7"/>
  <c r="J34" i="7"/>
  <c r="N34" i="7"/>
  <c r="P34" i="7"/>
  <c r="R34" i="7"/>
  <c r="T34" i="7"/>
  <c r="V34" i="7"/>
  <c r="X34" i="7"/>
  <c r="B36" i="7"/>
  <c r="D36" i="7"/>
  <c r="F36" i="7"/>
  <c r="H36" i="7"/>
  <c r="J36" i="7"/>
  <c r="N36" i="7"/>
  <c r="P36" i="7"/>
  <c r="R36" i="7"/>
  <c r="T36" i="7"/>
  <c r="V36" i="7"/>
  <c r="X36" i="7"/>
  <c r="B38" i="7"/>
  <c r="D38" i="7"/>
  <c r="F38" i="7"/>
  <c r="H38" i="7"/>
  <c r="J38" i="7"/>
  <c r="N38" i="7"/>
  <c r="P38" i="7"/>
  <c r="R38" i="7"/>
  <c r="T38" i="7"/>
  <c r="V38" i="7"/>
  <c r="X38" i="7"/>
  <c r="B40" i="7"/>
  <c r="D40" i="7"/>
  <c r="F40" i="7"/>
  <c r="H40" i="7"/>
  <c r="J40" i="7"/>
  <c r="N40" i="7"/>
  <c r="P40" i="7"/>
  <c r="R40" i="7"/>
  <c r="T40" i="7"/>
  <c r="V40" i="7"/>
  <c r="X40" i="7"/>
  <c r="B42" i="7"/>
  <c r="D42" i="7"/>
  <c r="F42" i="7"/>
  <c r="H42" i="7"/>
  <c r="J42" i="7"/>
  <c r="N42" i="7"/>
  <c r="P42" i="7"/>
  <c r="R42" i="7"/>
  <c r="T42" i="7"/>
  <c r="V42" i="7"/>
  <c r="X42" i="7"/>
  <c r="A4" i="6"/>
  <c r="H4" i="6"/>
  <c r="O4" i="6"/>
  <c r="V4" i="6"/>
  <c r="AC4" i="6"/>
  <c r="AJ4" i="6"/>
  <c r="B30" i="6"/>
  <c r="F11" i="1" s="1"/>
  <c r="C30" i="6"/>
  <c r="G11" i="1" s="1"/>
  <c r="D30" i="6"/>
  <c r="H11" i="1" s="1"/>
  <c r="E30" i="6"/>
  <c r="I11" i="1" s="1"/>
  <c r="F30" i="6"/>
  <c r="J11" i="1" s="1"/>
  <c r="I30" i="6"/>
  <c r="F14" i="1" s="1"/>
  <c r="J30" i="6"/>
  <c r="G14" i="1" s="1"/>
  <c r="K30" i="6"/>
  <c r="H14" i="1" s="1"/>
  <c r="L30" i="6"/>
  <c r="I14" i="1" s="1"/>
  <c r="M30" i="6"/>
  <c r="J14" i="1" s="1"/>
  <c r="P30" i="6"/>
  <c r="F7" i="1" s="1"/>
  <c r="Q30" i="6"/>
  <c r="G7" i="1" s="1"/>
  <c r="R30" i="6"/>
  <c r="H7" i="1" s="1"/>
  <c r="S30" i="6"/>
  <c r="I7" i="1" s="1"/>
  <c r="T30" i="6"/>
  <c r="J7" i="1" s="1"/>
  <c r="W30" i="6"/>
  <c r="F16" i="1" s="1"/>
  <c r="X30" i="6"/>
  <c r="G16" i="1" s="1"/>
  <c r="Y30" i="6"/>
  <c r="H16" i="1" s="1"/>
  <c r="Z30" i="6"/>
  <c r="I16" i="1" s="1"/>
  <c r="AA30" i="6"/>
  <c r="J16" i="1" s="1"/>
  <c r="AD30" i="6"/>
  <c r="AE30" i="6"/>
  <c r="G21" i="1" s="1"/>
  <c r="AF30" i="6"/>
  <c r="H21" i="1" s="1"/>
  <c r="AG30" i="6"/>
  <c r="I21" i="1" s="1"/>
  <c r="AH30" i="6"/>
  <c r="J21" i="1" s="1"/>
  <c r="AK30" i="6"/>
  <c r="F18" i="1" s="1"/>
  <c r="AL30" i="6"/>
  <c r="G18" i="1" s="1"/>
  <c r="AM30" i="6"/>
  <c r="H18" i="1" s="1"/>
  <c r="AN30" i="6"/>
  <c r="I18" i="1" s="1"/>
  <c r="AO30" i="6"/>
  <c r="J18" i="1" s="1"/>
  <c r="A32" i="6"/>
  <c r="H32" i="6"/>
  <c r="O32" i="6"/>
  <c r="V32" i="6"/>
  <c r="B58" i="6"/>
  <c r="F23" i="1" s="1"/>
  <c r="C58" i="6"/>
  <c r="G23" i="1" s="1"/>
  <c r="D58" i="6"/>
  <c r="H23" i="1" s="1"/>
  <c r="E58" i="6"/>
  <c r="I23" i="1" s="1"/>
  <c r="F58" i="6"/>
  <c r="J23" i="1" s="1"/>
  <c r="I58" i="6"/>
  <c r="F5" i="1" s="1"/>
  <c r="J58" i="6"/>
  <c r="G5" i="1" s="1"/>
  <c r="K58" i="6"/>
  <c r="H5" i="1" s="1"/>
  <c r="L58" i="6"/>
  <c r="I5" i="1" s="1"/>
  <c r="M58" i="6"/>
  <c r="J5" i="1" s="1"/>
  <c r="P58" i="6"/>
  <c r="F19" i="1" s="1"/>
  <c r="Q58" i="6"/>
  <c r="G19" i="1" s="1"/>
  <c r="R58" i="6"/>
  <c r="H19" i="1" s="1"/>
  <c r="S58" i="6"/>
  <c r="I19" i="1" s="1"/>
  <c r="T58" i="6"/>
  <c r="J19" i="1" s="1"/>
  <c r="W58" i="6"/>
  <c r="F4" i="1" s="1"/>
  <c r="Z58" i="6"/>
  <c r="I4" i="1" s="1"/>
  <c r="AA58" i="6"/>
  <c r="J4" i="1" s="1"/>
  <c r="AD58" i="6"/>
  <c r="F12" i="1" s="1"/>
  <c r="AE58" i="6"/>
  <c r="G12" i="1" s="1"/>
  <c r="AF58" i="6"/>
  <c r="H12" i="1" s="1"/>
  <c r="AG58" i="6"/>
  <c r="I12" i="1" s="1"/>
  <c r="AH58" i="6"/>
  <c r="J12" i="1" s="1"/>
  <c r="AK58" i="6"/>
  <c r="F26" i="1" s="1"/>
  <c r="AL58" i="6"/>
  <c r="G26" i="1" s="1"/>
  <c r="AM58" i="6"/>
  <c r="H26" i="1" s="1"/>
  <c r="AN58" i="6"/>
  <c r="I26" i="1" s="1"/>
  <c r="AO58" i="6"/>
  <c r="J26" i="1" s="1"/>
  <c r="B86" i="6"/>
  <c r="F22" i="1" s="1"/>
  <c r="C86" i="6"/>
  <c r="G22" i="1" s="1"/>
  <c r="D86" i="6"/>
  <c r="H22" i="1" s="1"/>
  <c r="E86" i="6"/>
  <c r="I22" i="1" s="1"/>
  <c r="F86" i="6"/>
  <c r="J22" i="1" s="1"/>
  <c r="I86" i="6"/>
  <c r="F20" i="1" s="1"/>
  <c r="J86" i="6"/>
  <c r="G20" i="1" s="1"/>
  <c r="K86" i="6"/>
  <c r="H20" i="1" s="1"/>
  <c r="L86" i="6"/>
  <c r="I20" i="1" s="1"/>
  <c r="M86" i="6"/>
  <c r="J20" i="1" s="1"/>
  <c r="P86" i="6"/>
  <c r="F8" i="1" s="1"/>
  <c r="Q86" i="6"/>
  <c r="G8" i="1" s="1"/>
  <c r="R86" i="6"/>
  <c r="H8" i="1" s="1"/>
  <c r="S86" i="6"/>
  <c r="I8" i="1" s="1"/>
  <c r="T86" i="6"/>
  <c r="J8" i="1" s="1"/>
  <c r="W86" i="6"/>
  <c r="F25" i="1" s="1"/>
  <c r="Y86" i="6"/>
  <c r="H25" i="1" s="1"/>
  <c r="Z86" i="6"/>
  <c r="I25" i="1" s="1"/>
  <c r="AA86" i="6"/>
  <c r="J25" i="1" s="1"/>
  <c r="AD86" i="6"/>
  <c r="F6" i="1" s="1"/>
  <c r="AE86" i="6"/>
  <c r="G6" i="1" s="1"/>
  <c r="AF86" i="6"/>
  <c r="H6" i="1" s="1"/>
  <c r="AG86" i="6"/>
  <c r="I6" i="1" s="1"/>
  <c r="AH86" i="6"/>
  <c r="J6" i="1" s="1"/>
  <c r="AK86" i="6"/>
  <c r="F17" i="1" s="1"/>
  <c r="AL86" i="6"/>
  <c r="G17" i="1" s="1"/>
  <c r="AM86" i="6"/>
  <c r="H17" i="1" s="1"/>
  <c r="AN86" i="6"/>
  <c r="I17" i="1" s="1"/>
  <c r="AO86" i="6"/>
  <c r="J17" i="1" s="1"/>
  <c r="B114" i="6"/>
  <c r="F24" i="1" s="1"/>
  <c r="C114" i="6"/>
  <c r="G24" i="1" s="1"/>
  <c r="D114" i="6"/>
  <c r="H24" i="1" s="1"/>
  <c r="E114" i="6"/>
  <c r="I24" i="1" s="1"/>
  <c r="F114" i="6"/>
  <c r="J24" i="1" s="1"/>
  <c r="I114" i="6"/>
  <c r="F9" i="1" s="1"/>
  <c r="J114" i="6"/>
  <c r="G9" i="1" s="1"/>
  <c r="K114" i="6"/>
  <c r="H9" i="1" s="1"/>
  <c r="L114" i="6"/>
  <c r="I9" i="1" s="1"/>
  <c r="M114" i="6"/>
  <c r="J9" i="1" s="1"/>
  <c r="P114" i="6"/>
  <c r="F15" i="1" s="1"/>
  <c r="Q114" i="6"/>
  <c r="G15" i="1" s="1"/>
  <c r="R114" i="6"/>
  <c r="H15" i="1" s="1"/>
  <c r="T114" i="6"/>
  <c r="J15" i="1" s="1"/>
  <c r="W114" i="6"/>
  <c r="F13" i="1" s="1"/>
  <c r="X114" i="6"/>
  <c r="G13" i="1" s="1"/>
  <c r="Y114" i="6"/>
  <c r="H13" i="1" s="1"/>
  <c r="Z114" i="6"/>
  <c r="I13" i="1" s="1"/>
  <c r="AA114" i="6"/>
  <c r="J13" i="1" s="1"/>
  <c r="AD114" i="6"/>
  <c r="F10" i="1" s="1"/>
  <c r="AE114" i="6"/>
  <c r="G10" i="1" s="1"/>
  <c r="AF114" i="6"/>
  <c r="H10" i="1" s="1"/>
  <c r="AG114" i="6"/>
  <c r="I10" i="1" s="1"/>
  <c r="AH114" i="6"/>
  <c r="J10" i="1" s="1"/>
  <c r="AK114" i="6"/>
  <c r="AL114" i="6"/>
  <c r="AM114" i="6"/>
  <c r="AN114" i="6"/>
  <c r="AO114" i="6"/>
  <c r="AA45" i="7" l="1"/>
  <c r="C15" i="1" s="1"/>
  <c r="AA49" i="7"/>
  <c r="C10" i="1" s="1"/>
  <c r="AA33" i="7"/>
  <c r="C8" i="1" s="1"/>
  <c r="AA15" i="7"/>
  <c r="C18" i="1" s="1"/>
  <c r="E6" i="1"/>
  <c r="AA13" i="7"/>
  <c r="C21" i="1" s="1"/>
  <c r="AA23" i="7"/>
  <c r="C4" i="1" s="1"/>
  <c r="AA9" i="7"/>
  <c r="C7" i="1" s="1"/>
  <c r="AA19" i="7"/>
  <c r="C5" i="1" s="1"/>
  <c r="AA11" i="7"/>
  <c r="C16" i="1" s="1"/>
  <c r="AA39" i="7"/>
  <c r="C17" i="1" s="1"/>
  <c r="AA47" i="7"/>
  <c r="C13" i="1" s="1"/>
  <c r="AA43" i="7"/>
  <c r="C9" i="1" s="1"/>
  <c r="AA5" i="7"/>
  <c r="C11" i="1" s="1"/>
  <c r="D10" i="1"/>
  <c r="M10" i="1" s="1"/>
  <c r="E18" i="1"/>
  <c r="F21" i="1"/>
  <c r="E21" i="1" s="1"/>
  <c r="K4" i="1"/>
  <c r="K18" i="1"/>
  <c r="K21" i="1"/>
  <c r="K5" i="1"/>
  <c r="D23" i="1"/>
  <c r="M23" i="1" s="1"/>
  <c r="K15" i="1"/>
  <c r="E15" i="1"/>
  <c r="K26" i="1"/>
  <c r="E10" i="1"/>
  <c r="D15" i="1"/>
  <c r="D26" i="1"/>
  <c r="N26" i="1" s="1"/>
  <c r="E24" i="1"/>
  <c r="E17" i="1"/>
  <c r="D13" i="1"/>
  <c r="N13" i="1" s="1"/>
  <c r="K10" i="1"/>
  <c r="D8" i="1"/>
  <c r="N8" i="1" s="1"/>
  <c r="E26" i="1"/>
  <c r="K13" i="1"/>
  <c r="E12" i="1"/>
  <c r="D19" i="1"/>
  <c r="N19" i="1" s="1"/>
  <c r="D18" i="1"/>
  <c r="M18" i="1" s="1"/>
  <c r="E13" i="1"/>
  <c r="K9" i="1"/>
  <c r="D9" i="1"/>
  <c r="M9" i="1" s="1"/>
  <c r="E9" i="1"/>
  <c r="K6" i="1"/>
  <c r="K25" i="1"/>
  <c r="K8" i="1"/>
  <c r="E8" i="1"/>
  <c r="K24" i="1"/>
  <c r="K17" i="1"/>
  <c r="D6" i="1"/>
  <c r="M6" i="1" s="1"/>
  <c r="E25" i="1"/>
  <c r="D25" i="1"/>
  <c r="N25" i="1" s="1"/>
  <c r="K20" i="1"/>
  <c r="D20" i="1"/>
  <c r="N20" i="1" s="1"/>
  <c r="E20" i="1"/>
  <c r="D24" i="1"/>
  <c r="M24" i="1" s="1"/>
  <c r="D17" i="1"/>
  <c r="K12" i="1"/>
  <c r="K19" i="1"/>
  <c r="E22" i="1"/>
  <c r="D22" i="1"/>
  <c r="M22" i="1" s="1"/>
  <c r="D4" i="1"/>
  <c r="M4" i="1" s="1"/>
  <c r="E4" i="1"/>
  <c r="K23" i="1"/>
  <c r="E23" i="1"/>
  <c r="K22" i="1"/>
  <c r="D12" i="1"/>
  <c r="E19" i="1"/>
  <c r="E5" i="1"/>
  <c r="D5" i="1"/>
  <c r="M5" i="1" s="1"/>
  <c r="K16" i="1"/>
  <c r="D7" i="1"/>
  <c r="M7" i="1" s="1"/>
  <c r="E7" i="1"/>
  <c r="K7" i="1"/>
  <c r="D16" i="1"/>
  <c r="M16" i="1" s="1"/>
  <c r="E16" i="1"/>
  <c r="K14" i="1"/>
  <c r="E14" i="1"/>
  <c r="D14" i="1"/>
  <c r="N14" i="1" s="1"/>
  <c r="D11" i="1"/>
  <c r="M11" i="1" s="1"/>
  <c r="E11" i="1"/>
  <c r="K11" i="1"/>
  <c r="AA31" i="7"/>
  <c r="C20" i="1" s="1"/>
  <c r="AA37" i="7"/>
  <c r="C6" i="1" s="1"/>
  <c r="AA35" i="7"/>
  <c r="C25" i="1" s="1"/>
  <c r="AA17" i="7"/>
  <c r="C23" i="1" s="1"/>
  <c r="AA7" i="7"/>
  <c r="C14" i="1" s="1"/>
  <c r="AA29" i="7"/>
  <c r="C22" i="1" s="1"/>
  <c r="AA41" i="7"/>
  <c r="C24" i="1" s="1"/>
  <c r="AA21" i="7"/>
  <c r="C19" i="1" s="1"/>
  <c r="AA25" i="7"/>
  <c r="C12" i="1" s="1"/>
  <c r="AA27" i="7"/>
  <c r="C26" i="1" s="1"/>
  <c r="L11" i="1" l="1"/>
  <c r="L26" i="1"/>
  <c r="L23" i="1"/>
  <c r="N23" i="1"/>
  <c r="M13" i="1"/>
  <c r="L12" i="1"/>
  <c r="D21" i="1"/>
  <c r="M21" i="1" s="1"/>
  <c r="L15" i="1"/>
  <c r="L19" i="1"/>
  <c r="M8" i="1"/>
  <c r="L17" i="1"/>
  <c r="N11" i="1"/>
  <c r="N10" i="1"/>
  <c r="N15" i="1"/>
  <c r="M19" i="1"/>
  <c r="M15" i="1"/>
  <c r="L10" i="1"/>
  <c r="M26" i="1"/>
  <c r="L8" i="1"/>
  <c r="L14" i="1"/>
  <c r="L7" i="1"/>
  <c r="L5" i="1"/>
  <c r="N5" i="1"/>
  <c r="M25" i="1"/>
  <c r="M20" i="1"/>
  <c r="N6" i="1"/>
  <c r="N18" i="1"/>
  <c r="N7" i="1"/>
  <c r="L20" i="1"/>
  <c r="L9" i="1"/>
  <c r="L13" i="1"/>
  <c r="L18" i="1"/>
  <c r="N9" i="1"/>
  <c r="L25" i="1"/>
  <c r="N17" i="1"/>
  <c r="M17" i="1"/>
  <c r="L6" i="1"/>
  <c r="N24" i="1"/>
  <c r="L24" i="1"/>
  <c r="M12" i="1"/>
  <c r="N4" i="1"/>
  <c r="L22" i="1"/>
  <c r="N12" i="1"/>
  <c r="N22" i="1"/>
  <c r="L4" i="1"/>
  <c r="M14" i="1"/>
  <c r="N16" i="1"/>
  <c r="L16" i="1"/>
  <c r="L21" i="1" l="1"/>
  <c r="N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Baruque</author>
  </authors>
  <commentList>
    <comment ref="B3" authorId="0" shapeId="0" xr:uid="{CEF56A0B-3296-4DFD-8F42-B8C966FF3A99}">
      <text>
        <r>
          <rPr>
            <b/>
            <sz val="14"/>
            <color indexed="81"/>
            <rFont val="Arial"/>
            <family val="2"/>
          </rPr>
          <t>08/01/2022 -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3" authorId="0" shapeId="0" xr:uid="{FE07EF41-14DA-4161-BDF7-F76AAC7854E9}">
      <text>
        <r>
          <rPr>
            <b/>
            <sz val="14"/>
            <color indexed="81"/>
            <rFont val="Arial"/>
            <family val="2"/>
          </rPr>
          <t>16/03/2022 -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" authorId="0" shapeId="0" xr:uid="{D994F911-890C-49D6-A139-3F4FB49CA3AC}">
      <text>
        <r>
          <rPr>
            <b/>
            <sz val="14"/>
            <color indexed="81"/>
            <rFont val="Arial"/>
            <family val="2"/>
          </rPr>
          <t>06/04/2022 - WhatsApp não respondido
09/04/2022 - Email não respondido</t>
        </r>
      </text>
    </comment>
    <comment ref="F3" authorId="0" shapeId="0" xr:uid="{F8E7775A-958F-4DD3-8A92-BEC74B1EBCDA}">
      <text>
        <r>
          <rPr>
            <b/>
            <sz val="14"/>
            <color indexed="81"/>
            <rFont val="Arial"/>
            <family val="2"/>
          </rPr>
          <t>06/05/2022 -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" authorId="0" shapeId="0" xr:uid="{329B857B-3B2E-4482-84DF-E00F8EF9B06B}">
      <text>
        <r>
          <rPr>
            <b/>
            <sz val="14"/>
            <color indexed="81"/>
            <rFont val="Arial"/>
            <family val="2"/>
          </rPr>
          <t>07/06/2022 -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3" authorId="0" shapeId="0" xr:uid="{A17A30D7-5836-4A20-AE15-68306AF5807B}">
      <text>
        <r>
          <rPr>
            <b/>
            <sz val="14"/>
            <color indexed="81"/>
            <rFont val="Arial"/>
            <family val="2"/>
          </rPr>
          <t xml:space="preserve">06/07/2022 -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3" authorId="0" shapeId="0" xr:uid="{0E446A90-A97F-4F4D-AF0C-79DEA373198E}">
      <text>
        <r>
          <rPr>
            <b/>
            <sz val="14"/>
            <color indexed="81"/>
            <rFont val="Arial"/>
            <family val="2"/>
          </rPr>
          <t xml:space="preserve">09/08/2022 -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" authorId="0" shapeId="0" xr:uid="{5A6CEECA-9874-49BD-B556-A4CCE6FDD85C}">
      <text>
        <r>
          <rPr>
            <b/>
            <sz val="14"/>
            <color indexed="81"/>
            <rFont val="Arial"/>
            <family val="2"/>
          </rPr>
          <t>06/04/2022 - WhatsApp não respondido
09/04/2022 - Escala Mesas (chegada)</t>
        </r>
      </text>
    </comment>
    <comment ref="F4" authorId="0" shapeId="0" xr:uid="{545B4F9E-2325-415A-90A5-510B667294ED}">
      <text>
        <r>
          <rPr>
            <b/>
            <sz val="14"/>
            <color indexed="81"/>
            <rFont val="Arial"/>
            <family val="2"/>
          </rPr>
          <t>06/05/2022 -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4" authorId="0" shapeId="0" xr:uid="{2F343FC7-B47D-49F8-9685-9F95650D06B0}">
      <text>
        <r>
          <rPr>
            <b/>
            <sz val="14"/>
            <color indexed="81"/>
            <rFont val="Arial"/>
            <family val="2"/>
          </rPr>
          <t xml:space="preserve">25/10/2022 -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4" authorId="0" shapeId="0" xr:uid="{710DF676-4ADF-4A20-9C1C-FE5326C4C5D0}">
      <text>
        <r>
          <rPr>
            <b/>
            <sz val="14"/>
            <color indexed="81"/>
            <rFont val="Arial"/>
            <family val="2"/>
          </rPr>
          <t xml:space="preserve">19/11/2022 - Escala Mesas (chegada)
19/11/2022 - Escala Mesas (saída)
</t>
        </r>
      </text>
    </comment>
    <comment ref="E5" authorId="0" shapeId="0" xr:uid="{616C0B1E-9720-4F2C-8DF4-200FE4EA33BB}">
      <text>
        <r>
          <rPr>
            <b/>
            <sz val="14"/>
            <color indexed="81"/>
            <rFont val="Arial"/>
            <family val="2"/>
          </rPr>
          <t>06/04/2022 -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5" authorId="0" shapeId="0" xr:uid="{E1EBAB44-F141-4ED9-9901-8F440237597D}">
      <text>
        <r>
          <rPr>
            <b/>
            <sz val="14"/>
            <color indexed="81"/>
            <rFont val="Arial"/>
            <family val="2"/>
          </rPr>
          <t>10/05/2022 - Preenchimento da súmula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5" authorId="0" shapeId="0" xr:uid="{81029ADD-30CE-4441-B296-DB9BA550FAD4}">
      <text>
        <r>
          <rPr>
            <b/>
            <sz val="14"/>
            <color indexed="81"/>
            <rFont val="Arial"/>
            <family val="2"/>
          </rPr>
          <t>17/09/2022 - Uniforme (chaveiro)</t>
        </r>
      </text>
    </comment>
    <comment ref="B6" authorId="0" shapeId="0" xr:uid="{4A85AF33-66FD-4693-AD22-EFDD0A93A469}">
      <text>
        <r>
          <rPr>
            <b/>
            <sz val="14"/>
            <color indexed="81"/>
            <rFont val="Arial"/>
            <family val="2"/>
          </rPr>
          <t>08/01/2022 - e-mail não respondido
29/01/2022 - Preenchimento da súmula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" authorId="0" shapeId="0" xr:uid="{FEBA6056-73A6-48A9-AECC-B44651EE7086}">
      <text>
        <r>
          <rPr>
            <b/>
            <sz val="14"/>
            <color indexed="81"/>
            <rFont val="Arial"/>
            <family val="2"/>
          </rPr>
          <t>07/06/2022 -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7" authorId="0" shapeId="0" xr:uid="{DB51261C-CC29-4FF3-A108-DE2766BE62D0}">
      <text>
        <r>
          <rPr>
            <b/>
            <sz val="14"/>
            <color indexed="81"/>
            <rFont val="Arial"/>
            <family val="2"/>
          </rPr>
          <t>08/01/2022 - e-mail não respondido
29/01/2022 - Falta após confirmação de presença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0" shapeId="0" xr:uid="{1DBFAEF5-47C6-42A7-9004-6E8C25C4C7C3}">
      <text>
        <r>
          <rPr>
            <b/>
            <sz val="14"/>
            <color indexed="81"/>
            <rFont val="Arial"/>
            <family val="2"/>
          </rPr>
          <t>06/04/2022 - WhatsApp não respondido
09/04/2022 - Email não respondido</t>
        </r>
      </text>
    </comment>
    <comment ref="F7" authorId="0" shapeId="0" xr:uid="{CE626FA1-3FD9-48DD-8079-BA4757C184DC}">
      <text>
        <r>
          <rPr>
            <b/>
            <sz val="14"/>
            <color indexed="81"/>
            <rFont val="Arial"/>
            <family val="2"/>
          </rPr>
          <t>06/05/2022 - E-mail não respondido
10/05/2022 - WhatsApp não respondido
10/05/2022 - Preenchimento da súmula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7" authorId="0" shapeId="0" xr:uid="{31386627-C07A-4C67-AA73-5F5B33B9E4A3}">
      <text>
        <r>
          <rPr>
            <b/>
            <sz val="14"/>
            <color indexed="81"/>
            <rFont val="Arial"/>
            <family val="2"/>
          </rPr>
          <t>09/07/2022 - Escala Mesas (chegada)
09/07/2022 - Escala Mesas (saída)
09/07/2022 - Escala Pães/Frios</t>
        </r>
      </text>
    </comment>
    <comment ref="I7" authorId="0" shapeId="0" xr:uid="{53FDF88C-0BDD-4EC7-9DAD-66F03B5F9A2B}">
      <text>
        <r>
          <rPr>
            <b/>
            <sz val="14"/>
            <color indexed="81"/>
            <rFont val="Arial"/>
            <family val="2"/>
          </rPr>
          <t xml:space="preserve">09/08/2022 -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7" authorId="0" shapeId="0" xr:uid="{82C91E6C-533A-4309-AF19-BE07BBA7FCEF}">
      <text>
        <r>
          <rPr>
            <b/>
            <sz val="14"/>
            <color indexed="81"/>
            <rFont val="Arial"/>
            <family val="2"/>
          </rPr>
          <t xml:space="preserve">14/09/2022 - WhatsApp não respondido
17/09/2022 - Preenchimento da súmula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7" authorId="0" shapeId="0" xr:uid="{FD605EE6-73E2-408A-944E-71C3788EBD5E}">
      <text>
        <r>
          <rPr>
            <b/>
            <sz val="14"/>
            <color indexed="81"/>
            <rFont val="Arial"/>
            <family val="2"/>
          </rPr>
          <t xml:space="preserve">04/10/2022 -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7" authorId="0" shapeId="0" xr:uid="{354B5B59-A5C1-49C4-9DD2-3F5AF65C49C6}">
      <text>
        <r>
          <rPr>
            <b/>
            <sz val="14"/>
            <color indexed="81"/>
            <rFont val="Arial"/>
            <family val="2"/>
          </rPr>
          <t xml:space="preserve">25/10/2022 -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7" authorId="0" shapeId="0" xr:uid="{40096F07-4BF4-4BCC-BF9E-067BAF1E9150}">
      <text>
        <r>
          <rPr>
            <b/>
            <sz val="14"/>
            <color indexed="81"/>
            <rFont val="Arial"/>
            <family val="2"/>
          </rPr>
          <t xml:space="preserve">15/11/2022 -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8" authorId="0" shapeId="0" xr:uid="{1B0E0730-E213-4C50-89ED-945E7FB761CB}">
      <text>
        <r>
          <rPr>
            <b/>
            <sz val="14"/>
            <color indexed="81"/>
            <rFont val="Arial"/>
            <family val="2"/>
          </rPr>
          <t>16/03/2022 -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8" authorId="0" shapeId="0" xr:uid="{A660CDB0-1CCE-4741-82C6-471BB4221C5E}">
      <text>
        <r>
          <rPr>
            <b/>
            <sz val="14"/>
            <color indexed="81"/>
            <rFont val="Arial"/>
            <family val="2"/>
          </rPr>
          <t>06/04/2022 -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8" authorId="0" shapeId="0" xr:uid="{61007374-E41D-48E1-8F06-9ECEE7960CB6}">
      <text>
        <r>
          <rPr>
            <b/>
            <sz val="14"/>
            <color indexed="81"/>
            <rFont val="Arial"/>
            <family val="2"/>
          </rPr>
          <t>06/05/2022 -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8" authorId="0" shapeId="0" xr:uid="{FDC2D905-0959-4F5F-A9B6-70F756345E52}">
      <text>
        <r>
          <rPr>
            <b/>
            <sz val="14"/>
            <color indexed="81"/>
            <rFont val="Arial"/>
            <family val="2"/>
          </rPr>
          <t xml:space="preserve">09/08/2022 -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8" authorId="0" shapeId="0" xr:uid="{2233B07E-D3A3-4F8B-B3C9-A21BE37F1CC2}">
      <text>
        <r>
          <rPr>
            <b/>
            <sz val="14"/>
            <color indexed="81"/>
            <rFont val="Arial"/>
            <family val="2"/>
          </rPr>
          <t>17/09/2022 - Escala Mesas (chegada)
17/09/2022 - Escala Mesas (saída)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8" authorId="0" shapeId="0" xr:uid="{7818479D-7FF0-49B9-9B18-DB0B904FA012}">
      <text>
        <r>
          <rPr>
            <b/>
            <sz val="14"/>
            <color indexed="81"/>
            <rFont val="Arial"/>
            <family val="2"/>
          </rPr>
          <t>04/10/2022 - WhatsApp não respondido
08/10/2022 - Escala Mesas (chegada)
08/10/2022 - Escala Mesas (saída)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8" authorId="0" shapeId="0" xr:uid="{27AA616D-E2FD-456D-B08F-844CE4D2F178}">
      <text>
        <r>
          <rPr>
            <b/>
            <sz val="14"/>
            <color indexed="81"/>
            <rFont val="Arial"/>
            <family val="2"/>
          </rPr>
          <t xml:space="preserve">15/11/2022 -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9" authorId="0" shapeId="0" xr:uid="{D708C484-5F30-46D5-B00A-834A2E3B98B3}">
      <text>
        <r>
          <rPr>
            <b/>
            <sz val="14"/>
            <color indexed="81"/>
            <rFont val="Arial"/>
            <family val="2"/>
          </rPr>
          <t>08/01/2022 - e-mail não respondido
29/01/2022 - Escala Mesas (chegada)
29/01/2022 - Escala Mesas (saída)</t>
        </r>
      </text>
    </comment>
    <comment ref="E9" authorId="0" shapeId="0" xr:uid="{0E2E0B1B-B605-48B3-AAB2-26977EEE116A}">
      <text>
        <r>
          <rPr>
            <b/>
            <sz val="14"/>
            <color indexed="81"/>
            <rFont val="Arial"/>
            <family val="2"/>
          </rPr>
          <t>06/04/2022 - WhatsApp não respondido
09/04/2022 - Email não respondido</t>
        </r>
      </text>
    </comment>
    <comment ref="F9" authorId="0" shapeId="0" xr:uid="{D514248A-A3EF-4C2C-9DDC-C548E73227D8}">
      <text>
        <r>
          <rPr>
            <b/>
            <sz val="14"/>
            <color indexed="81"/>
            <rFont val="Arial"/>
            <family val="2"/>
          </rPr>
          <t>06/05/2022 -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9" authorId="0" shapeId="0" xr:uid="{38BB804F-C9A0-4BD3-9B98-4682515558BC}">
      <text>
        <r>
          <rPr>
            <b/>
            <sz val="14"/>
            <color indexed="81"/>
            <rFont val="Arial"/>
            <family val="2"/>
          </rPr>
          <t>06/07/2022 - WhatsApp não respondido
09/07/2022 - Escala Mesas (chegada)
09/07/2022 - Escala Mesas (saída)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1" authorId="0" shapeId="0" xr:uid="{4A878A18-2BCB-4BE4-95B1-B3D99FB1A998}">
      <text>
        <r>
          <rPr>
            <b/>
            <sz val="14"/>
            <color indexed="81"/>
            <rFont val="Arial"/>
            <family val="2"/>
          </rPr>
          <t>14/05/2022 - Falta após confirmação de presença
14/05/2022 - Escala Mesas (chegada)
14/05/2022 - Escala Mesas (saída)</t>
        </r>
      </text>
    </comment>
    <comment ref="I11" authorId="0" shapeId="0" xr:uid="{7077E63B-0C53-47BE-938A-711B4C440508}">
      <text>
        <r>
          <rPr>
            <b/>
            <sz val="14"/>
            <color indexed="81"/>
            <rFont val="Arial"/>
            <family val="2"/>
          </rPr>
          <t>13/08/2022 - Escala Mesas (chegada)
13/08/2022 - Escala Mesas (saída)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1" authorId="0" shapeId="0" xr:uid="{C018AC2E-3DB0-4F5B-BE64-B15C1F07C18E}">
      <text>
        <r>
          <rPr>
            <b/>
            <sz val="14"/>
            <color indexed="81"/>
            <rFont val="Arial"/>
            <family val="2"/>
          </rPr>
          <t xml:space="preserve">25/10/2022 -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2" authorId="0" shapeId="0" xr:uid="{8DCC3B4D-1A97-4000-BA8B-EA0CFA8F5A33}">
      <text>
        <r>
          <rPr>
            <b/>
            <sz val="14"/>
            <color indexed="81"/>
            <rFont val="Arial"/>
            <family val="2"/>
          </rPr>
          <t>06/04/2022 -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2" authorId="0" shapeId="0" xr:uid="{0DEB0759-74DD-4C3E-B0B0-1A12AAE8FBE0}">
      <text>
        <r>
          <rPr>
            <b/>
            <sz val="14"/>
            <color indexed="81"/>
            <rFont val="Arial"/>
            <family val="2"/>
          </rPr>
          <t>06/05/2022 -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12" authorId="0" shapeId="0" xr:uid="{73CAE857-B450-43D7-9DC3-C020874A3764}">
      <text>
        <r>
          <rPr>
            <b/>
            <sz val="14"/>
            <color indexed="81"/>
            <rFont val="Arial"/>
            <family val="2"/>
          </rPr>
          <t>11/06/2022 - Preenchimento da súmula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2" authorId="0" shapeId="0" xr:uid="{30EB32D4-49E4-4835-BC30-BB9F8287837B}">
      <text>
        <r>
          <rPr>
            <b/>
            <sz val="14"/>
            <color indexed="81"/>
            <rFont val="Arial"/>
            <family val="2"/>
          </rPr>
          <t xml:space="preserve">06/07/2022 -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2" authorId="0" shapeId="0" xr:uid="{61D95C4B-2F9F-46D7-954A-88F3618C1D2D}">
      <text>
        <r>
          <rPr>
            <b/>
            <sz val="14"/>
            <color indexed="81"/>
            <rFont val="Arial"/>
            <family val="2"/>
          </rPr>
          <t xml:space="preserve">14/09/2022 -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3" authorId="0" shapeId="0" xr:uid="{69992875-BB61-47C7-BEDB-8051A8C30158}">
      <text>
        <r>
          <rPr>
            <b/>
            <sz val="14"/>
            <color indexed="81"/>
            <rFont val="Arial"/>
            <family val="2"/>
          </rPr>
          <t>25/01/2022 -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3" authorId="0" shapeId="0" xr:uid="{04403B5E-D461-4498-9E6C-2C30673223CA}">
      <text>
        <r>
          <rPr>
            <b/>
            <sz val="14"/>
            <color indexed="81"/>
            <rFont val="Arial"/>
            <family val="2"/>
          </rPr>
          <t xml:space="preserve">19/03/2022 - Escala de Arrumação de Mesas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3" authorId="0" shapeId="0" xr:uid="{6B332A46-C468-4110-B837-B222759242B5}">
      <text>
        <r>
          <rPr>
            <b/>
            <sz val="14"/>
            <color indexed="81"/>
            <rFont val="Arial"/>
            <family val="2"/>
          </rPr>
          <t>06/04/2022 -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3" authorId="0" shapeId="0" xr:uid="{24AC4B3E-E016-4976-928F-1F07B28D38B5}">
      <text>
        <r>
          <rPr>
            <b/>
            <sz val="14"/>
            <color indexed="81"/>
            <rFont val="Arial"/>
            <family val="2"/>
          </rPr>
          <t>06/05/2022 - E-mail não respondido
10/05/2022 -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3" authorId="0" shapeId="0" xr:uid="{1ACDA2A4-D337-4EF6-8B8F-57D119CEB174}">
      <text>
        <r>
          <rPr>
            <b/>
            <sz val="14"/>
            <color indexed="81"/>
            <rFont val="Arial"/>
            <family val="2"/>
          </rPr>
          <t xml:space="preserve">06/07/2022 -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3" authorId="0" shapeId="0" xr:uid="{A50A08DD-A422-4410-9751-0DFF8E12FA95}">
      <text>
        <r>
          <rPr>
            <b/>
            <sz val="14"/>
            <color indexed="81"/>
            <rFont val="Arial"/>
            <family val="2"/>
          </rPr>
          <t xml:space="preserve">09/08/2022 -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3" authorId="0" shapeId="0" xr:uid="{11EBAFA5-BC94-4169-9B8C-EFA2C048351F}">
      <text>
        <r>
          <rPr>
            <b/>
            <sz val="14"/>
            <color indexed="81"/>
            <rFont val="Arial"/>
            <family val="2"/>
          </rPr>
          <t xml:space="preserve">14/09/2022 -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13" authorId="0" shapeId="0" xr:uid="{437D6556-7B8E-4BA4-BAB9-4EB85B8C62AE}">
      <text>
        <r>
          <rPr>
            <b/>
            <sz val="14"/>
            <color indexed="81"/>
            <rFont val="Arial"/>
            <family val="2"/>
          </rPr>
          <t xml:space="preserve">04/10/2022 -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3" authorId="0" shapeId="0" xr:uid="{69DD3680-1A28-4527-92A5-0A0E374BD85E}">
      <text>
        <r>
          <rPr>
            <b/>
            <sz val="14"/>
            <color indexed="81"/>
            <rFont val="Arial"/>
            <family val="2"/>
          </rPr>
          <t xml:space="preserve">25/10/2022 -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4" authorId="0" shapeId="0" xr:uid="{46DDA30F-39A9-4C01-803C-470DF2FD8C98}">
      <text>
        <r>
          <rPr>
            <b/>
            <sz val="14"/>
            <color indexed="81"/>
            <rFont val="Arial"/>
            <family val="2"/>
          </rPr>
          <t>08/01/2022 -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4" authorId="0" shapeId="0" xr:uid="{722FCD5F-625C-4FAA-833B-3D9A42660E0C}">
      <text>
        <r>
          <rPr>
            <b/>
            <sz val="14"/>
            <color indexed="81"/>
            <rFont val="Arial"/>
            <family val="2"/>
          </rPr>
          <t xml:space="preserve">15/02/2022 - Escala de Arrumação de Mesas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4" authorId="0" shapeId="0" xr:uid="{96D28DDC-77F5-46C9-9384-2A44BEF233D6}">
      <text>
        <r>
          <rPr>
            <b/>
            <sz val="14"/>
            <color indexed="81"/>
            <rFont val="Arial"/>
            <family val="2"/>
          </rPr>
          <t xml:space="preserve">06/05/2022 - E-mail não respondido
14/05/2022 - Escala Mesas (chegada)
14/05/2022 - Escala Mesas (saída)
14/05/2022 - Escala Pães/Frios </t>
        </r>
      </text>
    </comment>
    <comment ref="G14" authorId="0" shapeId="0" xr:uid="{A18800E2-8C83-4F6B-B42A-44716261FCC8}">
      <text>
        <r>
          <rPr>
            <b/>
            <sz val="14"/>
            <color indexed="81"/>
            <rFont val="Arial"/>
            <family val="2"/>
          </rPr>
          <t>07/06/2022 -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4" authorId="0" shapeId="0" xr:uid="{18EAB9FD-F629-475F-8AD3-DB4CCEF0F878}">
      <text>
        <r>
          <rPr>
            <b/>
            <sz val="14"/>
            <color indexed="81"/>
            <rFont val="Arial"/>
            <family val="2"/>
          </rPr>
          <t>13/08/2022 - Escala Mesas (chegada)
13/08/2022 - Escala Mesas (saída)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14" authorId="0" shapeId="0" xr:uid="{71B29363-2972-419E-9BBE-32FAB9556388}">
      <text>
        <r>
          <rPr>
            <b/>
            <sz val="14"/>
            <color indexed="81"/>
            <rFont val="Arial"/>
            <family val="2"/>
          </rPr>
          <t xml:space="preserve">25/10/2022 -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5" authorId="0" shapeId="0" xr:uid="{45C5A15A-7396-49B5-9CE2-403C34857EF3}">
      <text>
        <r>
          <rPr>
            <b/>
            <sz val="14"/>
            <color indexed="81"/>
            <rFont val="Arial"/>
            <family val="2"/>
          </rPr>
          <t>08/01/2022 -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6" authorId="0" shapeId="0" xr:uid="{95ACF959-E50A-4215-84FD-AD58DEC32592}">
      <text>
        <r>
          <rPr>
            <b/>
            <sz val="14"/>
            <color indexed="81"/>
            <rFont val="Arial"/>
            <family val="2"/>
          </rPr>
          <t>08/01/2022 - e-mail não respondido
29/01/2022 - Uniforme (Camisa)
29/01/2022 - Uniforme (Chaveiro)
29/01/2022 - Preenchimento da súmula</t>
        </r>
      </text>
    </comment>
    <comment ref="C16" authorId="0" shapeId="0" xr:uid="{F543C2D8-9420-4B39-87D1-FFAD73554126}">
      <text>
        <r>
          <rPr>
            <b/>
            <sz val="14"/>
            <color indexed="81"/>
            <rFont val="Arial"/>
            <family val="2"/>
          </rPr>
          <t>15/02/2022 -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6" authorId="0" shapeId="0" xr:uid="{DA68D029-2351-4305-A293-730329A52B52}">
      <text>
        <r>
          <rPr>
            <b/>
            <sz val="14"/>
            <color indexed="81"/>
            <rFont val="Arial"/>
            <family val="2"/>
          </rPr>
          <t>16/03/2022 -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6" authorId="0" shapeId="0" xr:uid="{21B4A3E2-2D72-4C6D-AC8B-FA725B3570EC}">
      <text>
        <r>
          <rPr>
            <b/>
            <sz val="14"/>
            <color indexed="81"/>
            <rFont val="Arial"/>
            <family val="2"/>
          </rPr>
          <t>09/04/2022 - Email não respondido</t>
        </r>
      </text>
    </comment>
    <comment ref="F16" authorId="0" shapeId="0" xr:uid="{CC659EA4-441E-4CCB-A329-17614C6D5421}">
      <text>
        <r>
          <rPr>
            <b/>
            <sz val="14"/>
            <color indexed="81"/>
            <rFont val="Arial"/>
            <family val="2"/>
          </rPr>
          <t>10/05/2022 - WhatsApp não respondido
14/05/2022 - Escala Mesas (chegada)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6" authorId="0" shapeId="0" xr:uid="{7C0EA48B-7AB3-4620-B287-9D8CE54B0CC1}">
      <text>
        <r>
          <rPr>
            <b/>
            <sz val="14"/>
            <color indexed="81"/>
            <rFont val="Arial"/>
            <family val="2"/>
          </rPr>
          <t xml:space="preserve">06/07/2022 -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6" authorId="0" shapeId="0" xr:uid="{F1E966BF-3320-480C-8D42-06DFDBDF89AF}">
      <text>
        <r>
          <rPr>
            <b/>
            <sz val="14"/>
            <color indexed="81"/>
            <rFont val="Arial"/>
            <family val="2"/>
          </rPr>
          <t xml:space="preserve">17/09/2022 - Confirmação de presença 48 horas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16" authorId="0" shapeId="0" xr:uid="{91B90689-677E-47A5-9176-7884C4318169}">
      <text>
        <r>
          <rPr>
            <b/>
            <sz val="14"/>
            <color indexed="81"/>
            <rFont val="Arial"/>
            <family val="2"/>
          </rPr>
          <t xml:space="preserve">15/11/2022 -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7" authorId="0" shapeId="0" xr:uid="{174BD2C7-8CED-4C22-B102-4B316CBC6460}">
      <text>
        <r>
          <rPr>
            <b/>
            <sz val="14"/>
            <color indexed="81"/>
            <rFont val="Arial"/>
            <family val="2"/>
          </rPr>
          <t>06/05/2022 - E-mail não respondido
14/05/2022 - Escala Mesas (chegada)
14/05/2022 - Escala Mesas (saída)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8" authorId="0" shapeId="0" xr:uid="{F58B9248-9EE7-45A7-866F-632A8F8990AC}">
      <text>
        <r>
          <rPr>
            <b/>
            <sz val="14"/>
            <color indexed="81"/>
            <rFont val="Arial"/>
            <family val="2"/>
          </rPr>
          <t>08/01/2022 - e-mail não respondido
25/01/2022 -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8" authorId="0" shapeId="0" xr:uid="{23AF970F-B9AC-4CE5-AD56-FEF429D848D1}">
      <text>
        <r>
          <rPr>
            <b/>
            <sz val="14"/>
            <color indexed="81"/>
            <rFont val="Arial"/>
            <family val="2"/>
          </rPr>
          <t xml:space="preserve">15/02/2022 - Escala de Arrumação de Mesas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8" authorId="0" shapeId="0" xr:uid="{5EC7830C-3F90-40CB-8BCC-E7EF48374935}">
      <text>
        <r>
          <rPr>
            <b/>
            <sz val="14"/>
            <color indexed="81"/>
            <rFont val="Arial"/>
            <family val="2"/>
          </rPr>
          <t>09/04/2022 - Email não respondido</t>
        </r>
      </text>
    </comment>
    <comment ref="F18" authorId="0" shapeId="0" xr:uid="{D63F076F-2000-4BC1-89BD-D150082664A8}">
      <text>
        <r>
          <rPr>
            <b/>
            <sz val="14"/>
            <color indexed="81"/>
            <rFont val="Arial"/>
            <family val="2"/>
          </rPr>
          <t>06/05/2022 - E-mail não respondido
14/05/2022 - Escala Mesas (chegada)
14/05/2022 - Escala Mesas (saída)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18" authorId="0" shapeId="0" xr:uid="{6CF2D064-56D8-49A5-A829-65B5F5BFEC72}">
      <text>
        <r>
          <rPr>
            <b/>
            <sz val="14"/>
            <color indexed="81"/>
            <rFont val="Arial"/>
            <family val="2"/>
          </rPr>
          <t>07/06/2022 -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18" authorId="0" shapeId="0" xr:uid="{DBFC5D1B-AA77-42E5-8903-3EC63A3A4F9A}">
      <text>
        <r>
          <rPr>
            <b/>
            <sz val="14"/>
            <color indexed="81"/>
            <rFont val="Arial"/>
            <family val="2"/>
          </rPr>
          <t xml:space="preserve">06/07/2022 -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8" authorId="0" shapeId="0" xr:uid="{3E0CB96E-8700-4EEE-AF29-98C8A56077CB}">
      <text>
        <r>
          <rPr>
            <b/>
            <sz val="14"/>
            <color indexed="81"/>
            <rFont val="Arial"/>
            <family val="2"/>
          </rPr>
          <t>09/08/2022 - WhatsApp não respondido
13/08/2022 - Escala Mesas (chegada)
13/08/2022 - Escala Mesas (saída)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8" authorId="0" shapeId="0" xr:uid="{176BD1ED-E620-4FED-BEF3-10F2386A933A}">
      <text>
        <r>
          <rPr>
            <b/>
            <sz val="14"/>
            <color indexed="81"/>
            <rFont val="Arial"/>
            <family val="2"/>
          </rPr>
          <t xml:space="preserve">14/09/2022 - WhatsApp não respondido
17/09/2022 - Confirmação de presença 48 horas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18" authorId="0" shapeId="0" xr:uid="{383516A9-E25D-4E69-8E14-2290A4B2F704}">
      <text>
        <r>
          <rPr>
            <b/>
            <sz val="14"/>
            <color indexed="81"/>
            <rFont val="Arial"/>
            <family val="2"/>
          </rPr>
          <t xml:space="preserve">15/11/2022 -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0" shapeId="0" xr:uid="{940A6315-7728-4D04-BB74-85B425D2C745}">
      <text>
        <r>
          <rPr>
            <b/>
            <sz val="14"/>
            <color indexed="81"/>
            <rFont val="Arial"/>
            <family val="2"/>
          </rPr>
          <t>16/03/2022 -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9" authorId="0" shapeId="0" xr:uid="{ED83E66A-B654-40FD-861A-D4EA356B4223}">
      <text>
        <r>
          <rPr>
            <b/>
            <sz val="14"/>
            <color indexed="81"/>
            <rFont val="Arial"/>
            <family val="2"/>
          </rPr>
          <t>09/04/2022 - Falta após confirmação de presença</t>
        </r>
      </text>
    </comment>
    <comment ref="L19" authorId="0" shapeId="0" xr:uid="{B3E7946C-C3DD-44C4-B8DE-0610A61912F6}">
      <text>
        <r>
          <rPr>
            <b/>
            <sz val="14"/>
            <color indexed="81"/>
            <rFont val="Arial"/>
            <family val="2"/>
          </rPr>
          <t>29/10/2022 - Uniforme (toalha)
29/10/2022 - Preenchimento da súmula</t>
        </r>
      </text>
    </comment>
    <comment ref="B20" authorId="0" shapeId="0" xr:uid="{B53DB83B-1C5E-4BEE-A66B-50D0C4A0E387}">
      <text>
        <r>
          <rPr>
            <b/>
            <sz val="14"/>
            <color indexed="81"/>
            <rFont val="Arial"/>
            <family val="2"/>
          </rPr>
          <t>08/01/2022 - e-mail não respondido
29/01/2022 - Preenchimento da súmula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20" authorId="0" shapeId="0" xr:uid="{FBD8642B-5930-4783-AD00-3DF2B4E112BA}">
      <text>
        <r>
          <rPr>
            <b/>
            <sz val="14"/>
            <color indexed="81"/>
            <rFont val="Arial"/>
            <family val="2"/>
          </rPr>
          <t>15/02/2022 -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0" authorId="0" shapeId="0" xr:uid="{CF8C85EF-F8B1-474D-A736-CE6FEA7166F2}">
      <text>
        <r>
          <rPr>
            <b/>
            <sz val="14"/>
            <color indexed="81"/>
            <rFont val="Arial"/>
            <family val="2"/>
          </rPr>
          <t>16/03/2022 -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0" authorId="0" shapeId="0" xr:uid="{0C9CEB2D-FE6A-4DEF-88FA-7FE9010A1637}">
      <text>
        <r>
          <rPr>
            <b/>
            <sz val="14"/>
            <color indexed="81"/>
            <rFont val="Arial"/>
            <family val="2"/>
          </rPr>
          <t>09/04/2022 - Email não respondido</t>
        </r>
      </text>
    </comment>
    <comment ref="F20" authorId="0" shapeId="0" xr:uid="{8CE50A37-603B-4972-8A11-769B265C8110}">
      <text>
        <r>
          <rPr>
            <b/>
            <sz val="14"/>
            <color indexed="81"/>
            <rFont val="Arial"/>
            <family val="2"/>
          </rPr>
          <t>06/05/2022 -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0" authorId="0" shapeId="0" xr:uid="{03E69D49-5F33-4294-95A7-200440D633DD}">
      <text>
        <r>
          <rPr>
            <b/>
            <sz val="14"/>
            <color indexed="81"/>
            <rFont val="Arial"/>
            <family val="2"/>
          </rPr>
          <t>17/09/2022 - Escala Mesas (chegada)
17/09/2022 - Escala Mesas (saída)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20" authorId="0" shapeId="0" xr:uid="{E04EE6A3-469A-40C3-BEBE-2600491565A8}">
      <text>
        <r>
          <rPr>
            <b/>
            <sz val="14"/>
            <color indexed="81"/>
            <rFont val="Arial"/>
            <family val="2"/>
          </rPr>
          <t xml:space="preserve">19/11/2022 - Escala Mesas (chegada)
19/11/2022 - Escala Mesas (saída)
</t>
        </r>
      </text>
    </comment>
    <comment ref="B21" authorId="0" shapeId="0" xr:uid="{21AF6C52-3CA1-4B1F-81C2-4E4B074DBC5E}">
      <text>
        <r>
          <rPr>
            <b/>
            <sz val="14"/>
            <color indexed="81"/>
            <rFont val="Arial"/>
            <family val="2"/>
          </rPr>
          <t>08/01/2022 - e-mail não respondido
29/01/2022 - Falta após confirmação de presença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1" authorId="0" shapeId="0" xr:uid="{CDFE61FA-67B8-43A6-BEBB-A0964ED2036F}">
      <text>
        <r>
          <rPr>
            <b/>
            <sz val="14"/>
            <color indexed="81"/>
            <rFont val="Arial"/>
            <family val="2"/>
          </rPr>
          <t>19/03/2022 - Escala Mesas (chegada)
19/03/2022 - Escala Mesas (saída)</t>
        </r>
      </text>
    </comment>
    <comment ref="E21" authorId="0" shapeId="0" xr:uid="{C92868C0-718E-452A-8C08-2C261E95B130}">
      <text>
        <r>
          <rPr>
            <b/>
            <sz val="14"/>
            <color indexed="81"/>
            <rFont val="Arial"/>
            <family val="2"/>
          </rPr>
          <t>09/04/2022 - Email não respondido</t>
        </r>
      </text>
    </comment>
    <comment ref="F21" authorId="0" shapeId="0" xr:uid="{4FDECA01-AB6D-4C01-AA17-BA306863B802}">
      <text>
        <r>
          <rPr>
            <b/>
            <sz val="14"/>
            <color indexed="81"/>
            <rFont val="Arial"/>
            <family val="2"/>
          </rPr>
          <t>06/05/2022 -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1" authorId="0" shapeId="0" xr:uid="{F20A90DD-A6BD-4033-A50E-A6C7D2D4A33E}">
      <text>
        <r>
          <rPr>
            <b/>
            <sz val="14"/>
            <color indexed="81"/>
            <rFont val="Arial"/>
            <family val="2"/>
          </rPr>
          <t>11/06/2022 - Escala Pães/Frios
11/0606/2022 - Escala Mesas (chegada)
11/06/2022 - Escala Mesas (saída)</t>
        </r>
      </text>
    </comment>
    <comment ref="H21" authorId="0" shapeId="0" xr:uid="{8AB86C0D-AF45-4762-B564-D92E7B36F689}">
      <text>
        <r>
          <rPr>
            <b/>
            <sz val="14"/>
            <color indexed="81"/>
            <rFont val="Arial"/>
            <family val="2"/>
          </rPr>
          <t xml:space="preserve">06/07/2022 - WhatsApp não respondido
09/07/2022 - Uniforme (Toalha)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1" authorId="0" shapeId="0" xr:uid="{48E64B8C-B689-40BA-A5C5-E432923BD78E}">
      <text>
        <r>
          <rPr>
            <b/>
            <sz val="14"/>
            <color indexed="81"/>
            <rFont val="Arial"/>
            <family val="2"/>
          </rPr>
          <t>17/09/2022 - Escala Mesas (chegada)
17/09/2022 - Escala Mesas (saída)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21" authorId="0" shapeId="0" xr:uid="{E86EFB15-B05C-4AED-B706-02439F13C083}">
      <text>
        <r>
          <rPr>
            <b/>
            <sz val="14"/>
            <color indexed="81"/>
            <rFont val="Arial"/>
            <family val="2"/>
          </rPr>
          <t xml:space="preserve">19/11/2022 - Uniforme (Camisa)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2" authorId="0" shapeId="0" xr:uid="{625964C4-94D2-4701-A80D-DCD731AE94E7}">
      <text>
        <r>
          <rPr>
            <b/>
            <sz val="14"/>
            <color indexed="81"/>
            <rFont val="Arial"/>
            <family val="2"/>
          </rPr>
          <t>08/01/2022 -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22" authorId="0" shapeId="0" xr:uid="{638E8628-36A3-4020-BBA8-D50BD0E1B789}">
      <text>
        <r>
          <rPr>
            <b/>
            <sz val="14"/>
            <color indexed="81"/>
            <rFont val="Arial"/>
            <family val="2"/>
          </rPr>
          <t>15/02/2022 - WhatsApp não respondido
19/02/2022 - Confirmação de presença 48 horas</t>
        </r>
      </text>
    </comment>
    <comment ref="D22" authorId="0" shapeId="0" xr:uid="{03C6A19A-3B50-4B14-9DFD-5BC6B9B27928}">
      <text>
        <r>
          <rPr>
            <b/>
            <sz val="14"/>
            <color indexed="81"/>
            <rFont val="Arial"/>
            <family val="2"/>
          </rPr>
          <t>16/03/2022 -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0" shapeId="0" xr:uid="{D2C115F1-4B98-4296-A990-2DE35E8D6A28}">
      <text>
        <r>
          <rPr>
            <b/>
            <sz val="14"/>
            <color indexed="81"/>
            <rFont val="Arial"/>
            <family val="2"/>
          </rPr>
          <t>06/04/2022 - WhatsApp não respondido
09/04/2022 - Email não respondido</t>
        </r>
      </text>
    </comment>
    <comment ref="F22" authorId="0" shapeId="0" xr:uid="{A60132BE-97C2-4085-AB20-72A1BA690D5A}">
      <text>
        <r>
          <rPr>
            <b/>
            <sz val="14"/>
            <color indexed="81"/>
            <rFont val="Arial"/>
            <family val="2"/>
          </rPr>
          <t>06/05/2022 - E-mail não respondido
10/05/2022 -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22" authorId="0" shapeId="0" xr:uid="{7A0B353D-CEFA-4B0D-84F9-FAE4FA3C2B68}">
      <text>
        <r>
          <rPr>
            <b/>
            <sz val="14"/>
            <color indexed="81"/>
            <rFont val="Arial"/>
            <family val="2"/>
          </rPr>
          <t xml:space="preserve">06/07/2022 -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22" authorId="0" shapeId="0" xr:uid="{2C8D6CD6-8DEE-43DE-9BF9-2F7FD7164B6D}">
      <text>
        <r>
          <rPr>
            <b/>
            <sz val="14"/>
            <color indexed="81"/>
            <rFont val="Arial"/>
            <family val="2"/>
          </rPr>
          <t xml:space="preserve">09/08/2022 -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2" authorId="0" shapeId="0" xr:uid="{3663ED59-28D6-4A82-B784-A6FE95135842}">
      <text>
        <r>
          <rPr>
            <b/>
            <sz val="14"/>
            <color indexed="81"/>
            <rFont val="Arial"/>
            <family val="2"/>
          </rPr>
          <t xml:space="preserve">14/09/2022 - WhatsApp não respondido
17/09/2022 - Preenchimento da súmula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22" authorId="0" shapeId="0" xr:uid="{9E5D3355-A3DF-4449-86D7-9A5CBB316B4F}">
      <text>
        <r>
          <rPr>
            <b/>
            <sz val="14"/>
            <color indexed="81"/>
            <rFont val="Arial"/>
            <family val="2"/>
          </rPr>
          <t xml:space="preserve">04/10/2022 -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22" authorId="0" shapeId="0" xr:uid="{6405CC51-0044-4095-A1C6-A145ECF46BBC}">
      <text>
        <r>
          <rPr>
            <b/>
            <sz val="14"/>
            <color indexed="81"/>
            <rFont val="Arial"/>
            <family val="2"/>
          </rPr>
          <t xml:space="preserve">25/10/2022 -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3" authorId="0" shapeId="0" xr:uid="{DD44E0FC-EADC-49B1-911F-7CD47F64D22F}">
      <text>
        <r>
          <rPr>
            <b/>
            <sz val="14"/>
            <color indexed="81"/>
            <rFont val="Arial"/>
            <family val="2"/>
          </rPr>
          <t>14/05/2022 - Falta após confirmação de presença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3" authorId="0" shapeId="0" xr:uid="{FD312002-4730-46C5-8CDD-6920D0386F73}">
      <text>
        <r>
          <rPr>
            <b/>
            <sz val="14"/>
            <color indexed="81"/>
            <rFont val="Arial"/>
            <family val="2"/>
          </rPr>
          <t>11/06/2022 - Preenchimento da súmula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23" authorId="0" shapeId="0" xr:uid="{64BE6573-9ACA-4294-951F-DC584D6A950C}">
      <text>
        <r>
          <rPr>
            <b/>
            <sz val="14"/>
            <color indexed="81"/>
            <rFont val="Arial"/>
            <family val="2"/>
          </rPr>
          <t xml:space="preserve">09/07/2022 - Uniforme (Camisa)
</t>
        </r>
      </text>
    </comment>
    <comment ref="L23" authorId="0" shapeId="0" xr:uid="{F3C03EAC-5451-487E-8684-66E5EE8F6D58}">
      <text>
        <r>
          <rPr>
            <b/>
            <sz val="14"/>
            <color indexed="81"/>
            <rFont val="Arial"/>
            <family val="2"/>
          </rPr>
          <t xml:space="preserve">25/10/2022 -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4" authorId="0" shapeId="0" xr:uid="{1D8D24AA-C956-46CD-858B-ECB59504645F}">
      <text>
        <r>
          <rPr>
            <b/>
            <sz val="14"/>
            <color indexed="81"/>
            <rFont val="Arial"/>
            <family val="2"/>
          </rPr>
          <t>08/01/2022 - e-mail não respondido 
25/01/2022 - WhatsApp não respondido</t>
        </r>
      </text>
    </comment>
    <comment ref="C24" authorId="0" shapeId="0" xr:uid="{1833BB17-05EC-432B-BAFD-9AF36408F0B3}">
      <text>
        <r>
          <rPr>
            <b/>
            <sz val="14"/>
            <color indexed="81"/>
            <rFont val="Arial"/>
            <family val="2"/>
          </rPr>
          <t>15/02/2022 - WhatsApp não respondido
19/02/2022 - Confirmação de presença 48 horas</t>
        </r>
      </text>
    </comment>
    <comment ref="D24" authorId="0" shapeId="0" xr:uid="{2E564AA4-D223-4ED2-9F13-85C747B7F975}">
      <text>
        <r>
          <rPr>
            <b/>
            <sz val="14"/>
            <color indexed="81"/>
            <rFont val="Arial"/>
            <family val="2"/>
          </rPr>
          <t>16/03/2022 -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4" authorId="0" shapeId="0" xr:uid="{06521F10-ED13-4FF1-8007-454E440C1B31}">
      <text>
        <r>
          <rPr>
            <b/>
            <sz val="14"/>
            <color indexed="81"/>
            <rFont val="Arial"/>
            <family val="2"/>
          </rPr>
          <t>09/04/2022 - Email não respondido</t>
        </r>
      </text>
    </comment>
    <comment ref="F24" authorId="0" shapeId="0" xr:uid="{D3FD3D72-E047-4A6A-83A5-D696D0C09B01}">
      <text>
        <r>
          <rPr>
            <b/>
            <sz val="14"/>
            <color indexed="81"/>
            <rFont val="Arial"/>
            <family val="2"/>
          </rPr>
          <t>06/05/2022 -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4" authorId="0" shapeId="0" xr:uid="{12734174-B023-4F20-8ED6-C525CC3AC341}">
      <text>
        <r>
          <rPr>
            <b/>
            <sz val="14"/>
            <color indexed="81"/>
            <rFont val="Arial"/>
            <family val="2"/>
          </rPr>
          <t>07/06/2022 -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24" authorId="0" shapeId="0" xr:uid="{984F9B16-EF87-467F-8C1B-277A005E5C0B}">
      <text>
        <r>
          <rPr>
            <b/>
            <sz val="14"/>
            <color indexed="81"/>
            <rFont val="Arial"/>
            <family val="2"/>
          </rPr>
          <t xml:space="preserve">06/07/2022 -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24" authorId="0" shapeId="0" xr:uid="{73027016-F777-403E-83FA-938FE5D7DCF5}">
      <text>
        <r>
          <rPr>
            <b/>
            <sz val="14"/>
            <color indexed="81"/>
            <rFont val="Arial"/>
            <family val="2"/>
          </rPr>
          <t xml:space="preserve">09/08/2022 -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4" authorId="0" shapeId="0" xr:uid="{3886B8CF-887B-4E3A-B517-909E2EC46074}">
      <text>
        <r>
          <rPr>
            <b/>
            <sz val="14"/>
            <color indexed="81"/>
            <rFont val="Arial"/>
            <family val="2"/>
          </rPr>
          <t xml:space="preserve">14/09/2022 -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24" authorId="0" shapeId="0" xr:uid="{17589F82-3F7B-4C92-8144-09D671353919}">
      <text>
        <r>
          <rPr>
            <b/>
            <sz val="14"/>
            <color indexed="81"/>
            <rFont val="Arial"/>
            <family val="2"/>
          </rPr>
          <t xml:space="preserve">04/10/2022 -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24" authorId="0" shapeId="0" xr:uid="{E3DCDFD4-4D09-4E25-B5C2-5449826FD2E1}">
      <text>
        <r>
          <rPr>
            <b/>
            <sz val="14"/>
            <color indexed="81"/>
            <rFont val="Arial"/>
            <family val="2"/>
          </rPr>
          <t xml:space="preserve">25/10/2022 -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24" authorId="0" shapeId="0" xr:uid="{E4982FD5-B4C9-4C0D-97E3-92EBC17C6236}">
      <text>
        <r>
          <rPr>
            <b/>
            <sz val="14"/>
            <color indexed="81"/>
            <rFont val="Arial"/>
            <family val="2"/>
          </rPr>
          <t xml:space="preserve">15/11/2022 -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25" authorId="0" shapeId="0" xr:uid="{BC4DCA66-ECD1-4869-9B5A-FFC3C0511D29}">
      <text>
        <r>
          <rPr>
            <b/>
            <sz val="14"/>
            <color indexed="81"/>
            <rFont val="Arial"/>
            <family val="2"/>
          </rPr>
          <t>29/01/2022 - Preenchimento da súmula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5" authorId="0" shapeId="0" xr:uid="{F0C503D6-B956-4FBD-B32D-D0FD1E369B5B}">
      <text>
        <r>
          <rPr>
            <b/>
            <sz val="14"/>
            <color indexed="81"/>
            <rFont val="Arial"/>
            <family val="2"/>
          </rPr>
          <t>16/03/2022 -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5" authorId="0" shapeId="0" xr:uid="{D23ACBEE-470B-4F42-B19C-9E14C9725F45}">
      <text>
        <r>
          <rPr>
            <b/>
            <sz val="14"/>
            <color indexed="81"/>
            <rFont val="Arial"/>
            <family val="2"/>
          </rPr>
          <t>06/05/2022 - E-mail não respondido
10/05/2022 -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25" authorId="0" shapeId="0" xr:uid="{83E4DE40-AF79-4F75-95E7-FEA21731A2DD}">
      <text>
        <r>
          <rPr>
            <b/>
            <sz val="14"/>
            <color indexed="81"/>
            <rFont val="Arial"/>
            <family val="2"/>
          </rPr>
          <t xml:space="preserve">09/07/2022 - Uniforme (Copo)
</t>
        </r>
      </text>
    </comment>
    <comment ref="I25" authorId="0" shapeId="0" xr:uid="{7CA6E88F-AD4B-40C1-BB3C-DBD0D453593C}">
      <text>
        <r>
          <rPr>
            <b/>
            <sz val="14"/>
            <color indexed="81"/>
            <rFont val="Arial"/>
            <family val="2"/>
          </rPr>
          <t xml:space="preserve">09/08/2022 - WhatsApp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25" authorId="0" shapeId="0" xr:uid="{52AE1328-70A5-4353-8E01-F02C51BB205B}">
      <text>
        <r>
          <rPr>
            <b/>
            <sz val="14"/>
            <color indexed="81"/>
            <rFont val="Arial"/>
            <family val="2"/>
          </rPr>
          <t xml:space="preserve">08/10/2022 - Escala Mesas (chegada)
</t>
        </r>
      </text>
    </comment>
    <comment ref="L25" authorId="0" shapeId="0" xr:uid="{982B7032-2F0B-4F0F-BE57-03C4A971F582}">
      <text>
        <r>
          <rPr>
            <b/>
            <sz val="14"/>
            <color indexed="81"/>
            <rFont val="Arial"/>
            <family val="2"/>
          </rPr>
          <t xml:space="preserve">25/10/2022 - WhatsApp não respondido
29/10/2022 - Uniforme (copo)
29/10/2022 - Preenchimento da súmula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<sst xmlns="http://schemas.openxmlformats.org/spreadsheetml/2006/main" count="834" uniqueCount="137">
  <si>
    <t>Posição</t>
  </si>
  <si>
    <t>Clube</t>
  </si>
  <si>
    <t>PG</t>
  </si>
  <si>
    <t>V</t>
  </si>
  <si>
    <t>E</t>
  </si>
  <si>
    <t>D</t>
  </si>
  <si>
    <t>GP</t>
  </si>
  <si>
    <t>GC</t>
  </si>
  <si>
    <t>Saldo</t>
  </si>
  <si>
    <t>J</t>
  </si>
  <si>
    <t>Total</t>
  </si>
  <si>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</si>
  <si>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</si>
  <si>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</si>
  <si>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</si>
  <si>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</si>
  <si>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</si>
  <si>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</si>
  <si>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</si>
  <si>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Pontos nos Campeonatos</t>
  </si>
  <si>
    <t>Média %</t>
  </si>
  <si>
    <t>9º Lugar</t>
  </si>
  <si>
    <t>10º Lugar</t>
  </si>
  <si>
    <t>11º Lugar</t>
  </si>
  <si>
    <t>12º Lugar</t>
  </si>
  <si>
    <t>13º Lugar</t>
  </si>
  <si>
    <t>Ataque (+)</t>
  </si>
  <si>
    <t>Defesa (+)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</si>
  <si>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</si>
  <si>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</si>
  <si>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</si>
  <si>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</si>
  <si>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</si>
  <si>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</si>
  <si>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</si>
  <si>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</si>
  <si>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</si>
  <si>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</si>
  <si>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</si>
  <si>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</si>
  <si>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</si>
  <si>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NOV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</si>
  <si>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</si>
  <si>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</si>
  <si>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</si>
  <si>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</si>
  <si>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</si>
  <si>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</si>
  <si>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</si>
  <si>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</si>
  <si>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</si>
  <si>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</si>
  <si>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DEZ</t>
  </si>
  <si>
    <t>Total PG</t>
  </si>
  <si>
    <t>Times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</si>
  <si>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</si>
  <si>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</si>
  <si>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</si>
  <si>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</si>
  <si>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</si>
  <si>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</si>
  <si>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</si>
  <si>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</si>
  <si>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</si>
  <si>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</si>
  <si>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</si>
  <si>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</si>
  <si>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Pontuação       1ª Fase</t>
  </si>
  <si>
    <t>1ª F</t>
  </si>
  <si>
    <t>2ª F</t>
  </si>
  <si>
    <t>14º Lugar</t>
  </si>
  <si>
    <t>14º</t>
  </si>
  <si>
    <t>15º Lugar</t>
  </si>
  <si>
    <t>16º Lugar</t>
  </si>
  <si>
    <t>17º Lugar</t>
  </si>
  <si>
    <t>18º Lugar</t>
  </si>
  <si>
    <t>15º</t>
  </si>
  <si>
    <t>16º</t>
  </si>
  <si>
    <t>17º</t>
  </si>
  <si>
    <t>18º</t>
  </si>
  <si>
    <t>Pontuação       2ª Fase</t>
  </si>
  <si>
    <t>Fluminense</t>
  </si>
  <si>
    <t>Milan</t>
  </si>
  <si>
    <t>Pontos (-)</t>
  </si>
  <si>
    <t>Chelsea</t>
  </si>
  <si>
    <t>Vasco</t>
  </si>
  <si>
    <t>São José</t>
  </si>
  <si>
    <t>Racing</t>
  </si>
  <si>
    <t>19º Lugar</t>
  </si>
  <si>
    <t>20º Lugar</t>
  </si>
  <si>
    <t>19º</t>
  </si>
  <si>
    <t>Leves</t>
  </si>
  <si>
    <t>Pontos</t>
  </si>
  <si>
    <t>Médias</t>
  </si>
  <si>
    <t>Graves</t>
  </si>
  <si>
    <t>Juventus</t>
  </si>
  <si>
    <t>Roma</t>
  </si>
  <si>
    <t>21º Lugar</t>
  </si>
  <si>
    <t>22º Lugar</t>
  </si>
  <si>
    <t>23º Lugar</t>
  </si>
  <si>
    <t>20º</t>
  </si>
  <si>
    <t>21º</t>
  </si>
  <si>
    <t>22º</t>
  </si>
  <si>
    <t>23º</t>
  </si>
  <si>
    <t>América</t>
  </si>
  <si>
    <t>Anderlecht</t>
  </si>
  <si>
    <t>Atlético de Madrid</t>
  </si>
  <si>
    <t>Bayern de Munique</t>
  </si>
  <si>
    <t>Botafogo</t>
  </si>
  <si>
    <t xml:space="preserve">Flamengo </t>
  </si>
  <si>
    <t>Internazionale</t>
  </si>
  <si>
    <t>Liverpool</t>
  </si>
  <si>
    <t>Parma</t>
  </si>
  <si>
    <t xml:space="preserve">São Cristovão </t>
  </si>
  <si>
    <t>Sport</t>
  </si>
  <si>
    <t>Velez</t>
  </si>
  <si>
    <t>Penalidades nos Campeonatos 2022</t>
  </si>
  <si>
    <t>Pontos nos Campeonatos 2022</t>
  </si>
  <si>
    <t>Ranking - ARCB Clubes 2022</t>
  </si>
  <si>
    <t>Infrações</t>
  </si>
  <si>
    <t>World</t>
  </si>
  <si>
    <t>Clubes</t>
  </si>
  <si>
    <t>Grêmio</t>
  </si>
  <si>
    <t>Madureira</t>
  </si>
  <si>
    <t>São Paulo</t>
  </si>
  <si>
    <t>Uso de relógio e afins</t>
  </si>
  <si>
    <t xml:space="preserve">Roupas com alusão a outra agremiação </t>
  </si>
  <si>
    <t>Erros diversos na súmula</t>
  </si>
  <si>
    <t>Abandonar a competição</t>
  </si>
  <si>
    <t>Jogar descalço</t>
  </si>
  <si>
    <t>Despir-se antes do término</t>
  </si>
  <si>
    <t>Prazo resposta WhatsApp e E-mail</t>
  </si>
  <si>
    <t>Conteúdo indevido do WhatsApp</t>
  </si>
  <si>
    <t>Confirmação presença com 48 horas</t>
  </si>
  <si>
    <t>Uniforme - diversos itens</t>
  </si>
  <si>
    <t>Escala de pães/frios</t>
  </si>
  <si>
    <t>Escala de mesas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</si>
</sst>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26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6"/>
      <name val="Arial"/>
      <family val="2"/>
    </font>
    <font>
      <b/>
      <sz val="12"/>
      <color indexed="12"/>
      <name val="Arial"/>
      <family val="2"/>
    </font>
    <font>
      <b/>
      <sz val="18"/>
      <color indexed="10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20"/>
      <color indexed="12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20"/>
      <color indexed="10"/>
      <name val="Arial"/>
      <family val="2"/>
    </font>
    <font>
      <sz val="20"/>
      <name val="Arial"/>
      <family val="2"/>
    </font>
    <font>
      <b/>
      <sz val="20"/>
      <color rgb="FF0000CC"/>
      <name val="Arial"/>
      <family val="2"/>
    </font>
    <font>
      <b/>
      <sz val="14"/>
      <color indexed="81"/>
      <name val="Arial"/>
      <family val="2"/>
    </font>
    <font>
      <sz val="9"/>
      <color indexed="81"/>
      <name val="Segoe UI"/>
      <family val="2"/>
    </font>
    <font>
      <b/>
      <sz val="20"/>
      <color rgb="FFFF0000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10" fontId="15" fillId="0" borderId="27" xfId="0" applyNumberFormat="1" applyFont="1" applyFill="1" applyBorder="1" applyAlignment="1">
      <alignment horizontal="center"/>
    </xf>
    <xf numFmtId="2" fontId="15" fillId="0" borderId="27" xfId="0" applyNumberFormat="1" applyFont="1" applyFill="1" applyBorder="1" applyAlignment="1">
      <alignment horizontal="center"/>
    </xf>
    <xf numFmtId="2" fontId="15" fillId="0" borderId="28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164" fontId="15" fillId="0" borderId="21" xfId="0" applyNumberFormat="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10" fontId="15" fillId="0" borderId="21" xfId="0" applyNumberFormat="1" applyFont="1" applyFill="1" applyBorder="1" applyAlignment="1">
      <alignment horizontal="center"/>
    </xf>
    <xf numFmtId="2" fontId="15" fillId="0" borderId="21" xfId="0" applyNumberFormat="1" applyFont="1" applyFill="1" applyBorder="1" applyAlignment="1">
      <alignment horizontal="center"/>
    </xf>
    <xf numFmtId="2" fontId="15" fillId="0" borderId="22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164" fontId="15" fillId="0" borderId="24" xfId="0" applyNumberFormat="1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10" fontId="15" fillId="0" borderId="24" xfId="0" applyNumberFormat="1" applyFont="1" applyFill="1" applyBorder="1" applyAlignment="1">
      <alignment horizontal="center"/>
    </xf>
    <xf numFmtId="2" fontId="15" fillId="0" borderId="24" xfId="0" applyNumberFormat="1" applyFont="1" applyFill="1" applyBorder="1" applyAlignment="1">
      <alignment horizontal="center"/>
    </xf>
    <xf numFmtId="2" fontId="15" fillId="0" borderId="25" xfId="0" applyNumberFormat="1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6" fillId="0" borderId="0" xfId="0" applyFont="1"/>
    <xf numFmtId="0" fontId="15" fillId="0" borderId="1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/>
    </xf>
    <xf numFmtId="0" fontId="11" fillId="0" borderId="48" xfId="0" applyFont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4" fillId="5" borderId="47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6" fillId="6" borderId="17" xfId="0" applyFont="1" applyFill="1" applyBorder="1" applyAlignment="1">
      <alignment horizontal="center"/>
    </xf>
    <xf numFmtId="2" fontId="2" fillId="6" borderId="17" xfId="0" applyNumberFormat="1" applyFont="1" applyFill="1" applyBorder="1" applyAlignment="1">
      <alignment horizontal="center"/>
    </xf>
    <xf numFmtId="0" fontId="16" fillId="6" borderId="26" xfId="0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" fillId="0" borderId="55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left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zoomScale="55" zoomScaleNormal="55" workbookViewId="0">
      <selection activeCell="S12" sqref="S12"/>
    </sheetView>
  </sheetViews>
  <sheetFormatPr defaultRowHeight="23.25" x14ac:dyDescent="0.35"/>
  <cols>
    <col min="1" max="1" width="18.5703125" style="52" bestFit="1" customWidth="1"/>
    <col min="2" max="2" width="40.85546875" style="53" bestFit="1" customWidth="1"/>
    <col min="3" max="3" width="18.140625" style="28" bestFit="1" customWidth="1"/>
    <col min="4" max="10" width="10.7109375" style="3" customWidth="1"/>
    <col min="11" max="11" width="12.7109375" style="3" customWidth="1"/>
    <col min="12" max="12" width="17.28515625" style="3" customWidth="1"/>
    <col min="13" max="13" width="21" style="14" bestFit="1" customWidth="1"/>
    <col min="14" max="14" width="20.5703125" style="14" bestFit="1" customWidth="1"/>
    <col min="15" max="16384" width="9.140625" style="13"/>
  </cols>
  <sheetData>
    <row r="1" spans="1:15" ht="15" customHeight="1" thickTop="1" thickBot="1" x14ac:dyDescent="0.25">
      <c r="A1" s="125" t="s">
        <v>118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5" ht="15" customHeight="1" thickTop="1" thickBot="1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5" s="69" customFormat="1" ht="27.75" thickTop="1" thickBot="1" x14ac:dyDescent="0.25">
      <c r="A3" s="66" t="s">
        <v>0</v>
      </c>
      <c r="B3" s="66" t="s">
        <v>1</v>
      </c>
      <c r="C3" s="66" t="s">
        <v>53</v>
      </c>
      <c r="D3" s="66" t="s">
        <v>9</v>
      </c>
      <c r="E3" s="66" t="s">
        <v>2</v>
      </c>
      <c r="F3" s="66" t="s">
        <v>3</v>
      </c>
      <c r="G3" s="66" t="s">
        <v>4</v>
      </c>
      <c r="H3" s="66" t="s">
        <v>5</v>
      </c>
      <c r="I3" s="66" t="s">
        <v>6</v>
      </c>
      <c r="J3" s="66" t="s">
        <v>7</v>
      </c>
      <c r="K3" s="66" t="s">
        <v>8</v>
      </c>
      <c r="L3" s="66" t="s">
        <v>20</v>
      </c>
      <c r="M3" s="67" t="s">
        <v>26</v>
      </c>
      <c r="N3" s="67" t="s">
        <v>27</v>
      </c>
      <c r="O3" s="68"/>
    </row>
    <row r="4" spans="1:15" s="12" customFormat="1" ht="24.75" thickTop="1" thickBot="1" x14ac:dyDescent="0.4">
      <c r="A4" s="91" t="s">
        <v>11</v>
      </c>
      <c r="B4" s="123" t="str">
        <f>Pontuação!A23</f>
        <v>Internazionale</v>
      </c>
      <c r="C4" s="71">
        <f>Pontuação!AA23</f>
        <v>363</v>
      </c>
      <c r="D4" s="72">
        <f t="shared" ref="D4:D26" si="0">F4+G4+H4</f>
        <v>109</v>
      </c>
      <c r="E4" s="72">
        <f t="shared" ref="E4:E26" si="1">((F4*3)+(G4*1))</f>
        <v>222</v>
      </c>
      <c r="F4" s="72">
        <f>Desempenho!W58</f>
        <v>68</v>
      </c>
      <c r="G4" s="72">
        <f>Desempenho!X58</f>
        <v>18</v>
      </c>
      <c r="H4" s="72">
        <f>Desempenho!Y58</f>
        <v>23</v>
      </c>
      <c r="I4" s="72">
        <f>Desempenho!Z58</f>
        <v>268</v>
      </c>
      <c r="J4" s="72">
        <f>Desempenho!AA58</f>
        <v>190</v>
      </c>
      <c r="K4" s="71">
        <f t="shared" ref="K4:K26" si="2">I4-J4</f>
        <v>78</v>
      </c>
      <c r="L4" s="73">
        <f t="shared" ref="L4:L26" si="3">E4/(D4*3)</f>
        <v>0.67889908256880738</v>
      </c>
      <c r="M4" s="74">
        <f t="shared" ref="M4:M26" si="4">I4/D4</f>
        <v>2.4587155963302751</v>
      </c>
      <c r="N4" s="75">
        <f t="shared" ref="N4:N26" si="5">J4/D4</f>
        <v>1.7431192660550459</v>
      </c>
    </row>
    <row r="5" spans="1:15" s="12" customFormat="1" ht="24.75" thickTop="1" thickBot="1" x14ac:dyDescent="0.4">
      <c r="A5" s="91" t="s">
        <v>12</v>
      </c>
      <c r="B5" s="124" t="str">
        <f>Pontuação!A19</f>
        <v>Fluminense</v>
      </c>
      <c r="C5" s="77">
        <f>Pontuação!AA19</f>
        <v>318</v>
      </c>
      <c r="D5" s="78">
        <f t="shared" si="0"/>
        <v>110</v>
      </c>
      <c r="E5" s="78">
        <f t="shared" si="1"/>
        <v>178</v>
      </c>
      <c r="F5" s="78">
        <f>Desempenho!I58</f>
        <v>49</v>
      </c>
      <c r="G5" s="78">
        <f>Desempenho!J58</f>
        <v>31</v>
      </c>
      <c r="H5" s="78">
        <f>Desempenho!K58</f>
        <v>30</v>
      </c>
      <c r="I5" s="78">
        <f>Desempenho!L58</f>
        <v>187</v>
      </c>
      <c r="J5" s="78">
        <f>Desempenho!M58</f>
        <v>160</v>
      </c>
      <c r="K5" s="77">
        <f t="shared" si="2"/>
        <v>27</v>
      </c>
      <c r="L5" s="79">
        <f t="shared" si="3"/>
        <v>0.53939393939393943</v>
      </c>
      <c r="M5" s="80">
        <f t="shared" si="4"/>
        <v>1.7</v>
      </c>
      <c r="N5" s="81">
        <f t="shared" si="5"/>
        <v>1.4545454545454546</v>
      </c>
    </row>
    <row r="6" spans="1:15" s="12" customFormat="1" ht="24.75" thickTop="1" thickBot="1" x14ac:dyDescent="0.4">
      <c r="A6" s="91" t="s">
        <v>13</v>
      </c>
      <c r="B6" s="124" t="str">
        <f>Pontuação!A37</f>
        <v>Roma</v>
      </c>
      <c r="C6" s="77">
        <f>Pontuação!AA37</f>
        <v>293</v>
      </c>
      <c r="D6" s="78">
        <f t="shared" si="0"/>
        <v>95</v>
      </c>
      <c r="E6" s="78">
        <f t="shared" si="1"/>
        <v>134</v>
      </c>
      <c r="F6" s="78">
        <f>Desempenho!AD86</f>
        <v>39</v>
      </c>
      <c r="G6" s="78">
        <f>Desempenho!AE86</f>
        <v>17</v>
      </c>
      <c r="H6" s="78">
        <f>Desempenho!AF86</f>
        <v>39</v>
      </c>
      <c r="I6" s="78">
        <f>Desempenho!AG86</f>
        <v>137</v>
      </c>
      <c r="J6" s="78">
        <f>Desempenho!AH86</f>
        <v>136</v>
      </c>
      <c r="K6" s="77">
        <f t="shared" si="2"/>
        <v>1</v>
      </c>
      <c r="L6" s="79">
        <f t="shared" si="3"/>
        <v>0.47017543859649125</v>
      </c>
      <c r="M6" s="80">
        <f t="shared" si="4"/>
        <v>1.4421052631578948</v>
      </c>
      <c r="N6" s="81">
        <f t="shared" si="5"/>
        <v>1.4315789473684211</v>
      </c>
    </row>
    <row r="7" spans="1:15" s="12" customFormat="1" ht="24.75" thickTop="1" thickBot="1" x14ac:dyDescent="0.4">
      <c r="A7" s="91" t="s">
        <v>14</v>
      </c>
      <c r="B7" s="124" t="str">
        <f>Pontuação!A9</f>
        <v>Atlético de Madrid</v>
      </c>
      <c r="C7" s="77">
        <f>Pontuação!AA9</f>
        <v>241</v>
      </c>
      <c r="D7" s="78">
        <f t="shared" si="0"/>
        <v>101</v>
      </c>
      <c r="E7" s="78">
        <f t="shared" si="1"/>
        <v>128</v>
      </c>
      <c r="F7" s="78">
        <f>Desempenho!P30</f>
        <v>37</v>
      </c>
      <c r="G7" s="78">
        <f>Desempenho!Q30</f>
        <v>17</v>
      </c>
      <c r="H7" s="78">
        <f>Desempenho!R30</f>
        <v>47</v>
      </c>
      <c r="I7" s="78">
        <f>Desempenho!S30</f>
        <v>121</v>
      </c>
      <c r="J7" s="78">
        <f>Desempenho!T30</f>
        <v>158</v>
      </c>
      <c r="K7" s="77">
        <f t="shared" si="2"/>
        <v>-37</v>
      </c>
      <c r="L7" s="79">
        <f t="shared" si="3"/>
        <v>0.42244224422442245</v>
      </c>
      <c r="M7" s="80">
        <f t="shared" si="4"/>
        <v>1.198019801980198</v>
      </c>
      <c r="N7" s="81">
        <f t="shared" si="5"/>
        <v>1.5643564356435644</v>
      </c>
    </row>
    <row r="8" spans="1:15" s="12" customFormat="1" ht="24.75" thickTop="1" thickBot="1" x14ac:dyDescent="0.4">
      <c r="A8" s="91" t="s">
        <v>15</v>
      </c>
      <c r="B8" s="124" t="str">
        <f>Pontuação!A33</f>
        <v>Parma</v>
      </c>
      <c r="C8" s="77">
        <f>Pontuação!AA33</f>
        <v>215</v>
      </c>
      <c r="D8" s="78">
        <f t="shared" si="0"/>
        <v>88</v>
      </c>
      <c r="E8" s="78">
        <f t="shared" si="1"/>
        <v>124</v>
      </c>
      <c r="F8" s="78">
        <f>Desempenho!P86</f>
        <v>33</v>
      </c>
      <c r="G8" s="78">
        <f>Desempenho!Q86</f>
        <v>25</v>
      </c>
      <c r="H8" s="78">
        <f>Desempenho!R86</f>
        <v>30</v>
      </c>
      <c r="I8" s="78">
        <f>Desempenho!S86</f>
        <v>163</v>
      </c>
      <c r="J8" s="78">
        <f>Desempenho!T86</f>
        <v>147</v>
      </c>
      <c r="K8" s="77">
        <f t="shared" si="2"/>
        <v>16</v>
      </c>
      <c r="L8" s="79">
        <f t="shared" si="3"/>
        <v>0.46969696969696972</v>
      </c>
      <c r="M8" s="80">
        <f t="shared" si="4"/>
        <v>1.8522727272727273</v>
      </c>
      <c r="N8" s="81">
        <f t="shared" si="5"/>
        <v>1.6704545454545454</v>
      </c>
    </row>
    <row r="9" spans="1:15" s="12" customFormat="1" ht="24.75" thickTop="1" thickBot="1" x14ac:dyDescent="0.4">
      <c r="A9" s="91" t="s">
        <v>16</v>
      </c>
      <c r="B9" s="124" t="str">
        <f>Pontuação!A43</f>
        <v>São Paulo</v>
      </c>
      <c r="C9" s="77">
        <f>Pontuação!AA43</f>
        <v>209</v>
      </c>
      <c r="D9" s="78">
        <f t="shared" si="0"/>
        <v>88</v>
      </c>
      <c r="E9" s="78">
        <f t="shared" si="1"/>
        <v>130</v>
      </c>
      <c r="F9" s="78">
        <f>Desempenho!I114</f>
        <v>38</v>
      </c>
      <c r="G9" s="78">
        <f>Desempenho!J114</f>
        <v>16</v>
      </c>
      <c r="H9" s="78">
        <f>Desempenho!K114</f>
        <v>34</v>
      </c>
      <c r="I9" s="78">
        <f>Desempenho!L114</f>
        <v>187</v>
      </c>
      <c r="J9" s="78">
        <f>Desempenho!M114</f>
        <v>178</v>
      </c>
      <c r="K9" s="77">
        <f t="shared" si="2"/>
        <v>9</v>
      </c>
      <c r="L9" s="79">
        <f t="shared" si="3"/>
        <v>0.49242424242424243</v>
      </c>
      <c r="M9" s="80">
        <f t="shared" si="4"/>
        <v>2.125</v>
      </c>
      <c r="N9" s="81">
        <f t="shared" si="5"/>
        <v>2.0227272727272729</v>
      </c>
    </row>
    <row r="10" spans="1:15" s="12" customFormat="1" ht="24.75" thickTop="1" thickBot="1" x14ac:dyDescent="0.4">
      <c r="A10" s="91" t="s">
        <v>17</v>
      </c>
      <c r="B10" s="76" t="str">
        <f>Pontuação!A49</f>
        <v>Velez</v>
      </c>
      <c r="C10" s="77">
        <f>Pontuação!AA49</f>
        <v>205</v>
      </c>
      <c r="D10" s="78">
        <f t="shared" si="0"/>
        <v>82</v>
      </c>
      <c r="E10" s="78">
        <f t="shared" si="1"/>
        <v>133</v>
      </c>
      <c r="F10" s="78">
        <f>Desempenho!AD114</f>
        <v>40</v>
      </c>
      <c r="G10" s="78">
        <f>Desempenho!AE114</f>
        <v>13</v>
      </c>
      <c r="H10" s="78">
        <f>Desempenho!AF114</f>
        <v>29</v>
      </c>
      <c r="I10" s="78">
        <f>Desempenho!AG114</f>
        <v>206</v>
      </c>
      <c r="J10" s="78">
        <f>Desempenho!AH114</f>
        <v>179</v>
      </c>
      <c r="K10" s="77">
        <f t="shared" si="2"/>
        <v>27</v>
      </c>
      <c r="L10" s="79">
        <f t="shared" si="3"/>
        <v>0.54065040650406504</v>
      </c>
      <c r="M10" s="80">
        <f t="shared" si="4"/>
        <v>2.5121951219512195</v>
      </c>
      <c r="N10" s="81">
        <f t="shared" si="5"/>
        <v>2.1829268292682928</v>
      </c>
    </row>
    <row r="11" spans="1:15" s="12" customFormat="1" ht="24.75" thickTop="1" thickBot="1" x14ac:dyDescent="0.4">
      <c r="A11" s="91" t="s">
        <v>18</v>
      </c>
      <c r="B11" s="124" t="str">
        <f>Pontuação!A5</f>
        <v>América</v>
      </c>
      <c r="C11" s="77">
        <f>Pontuação!AA5</f>
        <v>203</v>
      </c>
      <c r="D11" s="78">
        <f t="shared" si="0"/>
        <v>99</v>
      </c>
      <c r="E11" s="78">
        <f t="shared" si="1"/>
        <v>113</v>
      </c>
      <c r="F11" s="78">
        <f>Desempenho!B30</f>
        <v>30</v>
      </c>
      <c r="G11" s="78">
        <f>Desempenho!C30</f>
        <v>23</v>
      </c>
      <c r="H11" s="78">
        <f>Desempenho!D30</f>
        <v>46</v>
      </c>
      <c r="I11" s="78">
        <f>Desempenho!E30</f>
        <v>198</v>
      </c>
      <c r="J11" s="78">
        <f>Desempenho!F30</f>
        <v>215</v>
      </c>
      <c r="K11" s="77">
        <f t="shared" si="2"/>
        <v>-17</v>
      </c>
      <c r="L11" s="79">
        <f t="shared" si="3"/>
        <v>0.38047138047138046</v>
      </c>
      <c r="M11" s="80">
        <f t="shared" si="4"/>
        <v>2</v>
      </c>
      <c r="N11" s="81">
        <f t="shared" si="5"/>
        <v>2.1717171717171717</v>
      </c>
    </row>
    <row r="12" spans="1:15" s="12" customFormat="1" ht="24.75" thickTop="1" thickBot="1" x14ac:dyDescent="0.4">
      <c r="A12" s="91" t="s">
        <v>21</v>
      </c>
      <c r="B12" s="76" t="str">
        <f>Pontuação!A25</f>
        <v>Juventus</v>
      </c>
      <c r="C12" s="77">
        <f>Pontuação!AA25</f>
        <v>179</v>
      </c>
      <c r="D12" s="78">
        <f t="shared" si="0"/>
        <v>74</v>
      </c>
      <c r="E12" s="78">
        <f t="shared" si="1"/>
        <v>113</v>
      </c>
      <c r="F12" s="78">
        <f>Desempenho!AD58</f>
        <v>33</v>
      </c>
      <c r="G12" s="78">
        <f>Desempenho!AE58</f>
        <v>14</v>
      </c>
      <c r="H12" s="78">
        <f>Desempenho!AF58</f>
        <v>27</v>
      </c>
      <c r="I12" s="78">
        <f>Desempenho!AG58</f>
        <v>160</v>
      </c>
      <c r="J12" s="78">
        <f>Desempenho!AH58</f>
        <v>136</v>
      </c>
      <c r="K12" s="77">
        <f t="shared" si="2"/>
        <v>24</v>
      </c>
      <c r="L12" s="79">
        <f t="shared" si="3"/>
        <v>0.50900900900900903</v>
      </c>
      <c r="M12" s="80">
        <f t="shared" si="4"/>
        <v>2.1621621621621623</v>
      </c>
      <c r="N12" s="81">
        <f t="shared" si="5"/>
        <v>1.8378378378378379</v>
      </c>
    </row>
    <row r="13" spans="1:15" s="12" customFormat="1" ht="24.75" thickTop="1" thickBot="1" x14ac:dyDescent="0.4">
      <c r="A13" s="91" t="s">
        <v>22</v>
      </c>
      <c r="B13" s="76" t="str">
        <f>Pontuação!A47</f>
        <v>Vasco</v>
      </c>
      <c r="C13" s="77">
        <f>Pontuação!AA47</f>
        <v>166</v>
      </c>
      <c r="D13" s="78">
        <f t="shared" si="0"/>
        <v>75</v>
      </c>
      <c r="E13" s="78">
        <f t="shared" si="1"/>
        <v>105</v>
      </c>
      <c r="F13" s="78">
        <f>Desempenho!W114</f>
        <v>30</v>
      </c>
      <c r="G13" s="78">
        <f>Desempenho!X114</f>
        <v>15</v>
      </c>
      <c r="H13" s="78">
        <f>Desempenho!Y114</f>
        <v>30</v>
      </c>
      <c r="I13" s="78">
        <f>Desempenho!Z114</f>
        <v>130</v>
      </c>
      <c r="J13" s="78">
        <f>Desempenho!AA114</f>
        <v>129</v>
      </c>
      <c r="K13" s="77">
        <f t="shared" si="2"/>
        <v>1</v>
      </c>
      <c r="L13" s="79">
        <f t="shared" si="3"/>
        <v>0.46666666666666667</v>
      </c>
      <c r="M13" s="80">
        <f t="shared" si="4"/>
        <v>1.7333333333333334</v>
      </c>
      <c r="N13" s="81">
        <f t="shared" si="5"/>
        <v>1.72</v>
      </c>
    </row>
    <row r="14" spans="1:15" s="12" customFormat="1" ht="24.75" thickTop="1" thickBot="1" x14ac:dyDescent="0.4">
      <c r="A14" s="91" t="s">
        <v>23</v>
      </c>
      <c r="B14" s="76" t="str">
        <f>Pontuação!A7</f>
        <v>Anderlecht</v>
      </c>
      <c r="C14" s="77">
        <f>Pontuação!AA7</f>
        <v>162</v>
      </c>
      <c r="D14" s="78">
        <f t="shared" si="0"/>
        <v>61</v>
      </c>
      <c r="E14" s="78">
        <f t="shared" si="1"/>
        <v>113</v>
      </c>
      <c r="F14" s="78">
        <f>Desempenho!I30</f>
        <v>34</v>
      </c>
      <c r="G14" s="78">
        <f>Desempenho!J30</f>
        <v>11</v>
      </c>
      <c r="H14" s="78">
        <f>Desempenho!K30</f>
        <v>16</v>
      </c>
      <c r="I14" s="78">
        <f>Desempenho!L30</f>
        <v>149</v>
      </c>
      <c r="J14" s="78">
        <f>Desempenho!M30</f>
        <v>101</v>
      </c>
      <c r="K14" s="77">
        <f t="shared" si="2"/>
        <v>48</v>
      </c>
      <c r="L14" s="79">
        <f t="shared" si="3"/>
        <v>0.61748633879781423</v>
      </c>
      <c r="M14" s="80">
        <f t="shared" si="4"/>
        <v>2.442622950819672</v>
      </c>
      <c r="N14" s="81">
        <f t="shared" si="5"/>
        <v>1.6557377049180328</v>
      </c>
    </row>
    <row r="15" spans="1:15" s="12" customFormat="1" ht="24.75" thickTop="1" thickBot="1" x14ac:dyDescent="0.4">
      <c r="A15" s="91" t="s">
        <v>24</v>
      </c>
      <c r="B15" s="124" t="str">
        <f>Pontuação!A45</f>
        <v>Sport</v>
      </c>
      <c r="C15" s="77">
        <f>Pontuação!AA45</f>
        <v>157</v>
      </c>
      <c r="D15" s="78">
        <f t="shared" si="0"/>
        <v>81</v>
      </c>
      <c r="E15" s="78">
        <f t="shared" si="1"/>
        <v>81</v>
      </c>
      <c r="F15" s="78">
        <f>Desempenho!P114</f>
        <v>22</v>
      </c>
      <c r="G15" s="78">
        <f>Desempenho!Q114</f>
        <v>15</v>
      </c>
      <c r="H15" s="78">
        <f>Desempenho!R114</f>
        <v>44</v>
      </c>
      <c r="I15" s="78">
        <f>Desempenho!S114</f>
        <v>80</v>
      </c>
      <c r="J15" s="78">
        <f>Desempenho!T114</f>
        <v>123</v>
      </c>
      <c r="K15" s="77">
        <f t="shared" si="2"/>
        <v>-43</v>
      </c>
      <c r="L15" s="79">
        <f t="shared" si="3"/>
        <v>0.33333333333333331</v>
      </c>
      <c r="M15" s="80">
        <f t="shared" si="4"/>
        <v>0.98765432098765427</v>
      </c>
      <c r="N15" s="81">
        <f t="shared" si="5"/>
        <v>1.5185185185185186</v>
      </c>
    </row>
    <row r="16" spans="1:15" s="12" customFormat="1" ht="24.75" thickTop="1" thickBot="1" x14ac:dyDescent="0.4">
      <c r="A16" s="91" t="s">
        <v>25</v>
      </c>
      <c r="B16" s="76" t="str">
        <f>Pontuação!A11</f>
        <v>Bayern de Munique</v>
      </c>
      <c r="C16" s="77">
        <f>Pontuação!AA11</f>
        <v>122</v>
      </c>
      <c r="D16" s="78">
        <f t="shared" si="0"/>
        <v>39</v>
      </c>
      <c r="E16" s="78">
        <f t="shared" si="1"/>
        <v>83</v>
      </c>
      <c r="F16" s="78">
        <f>Desempenho!W30</f>
        <v>25</v>
      </c>
      <c r="G16" s="78">
        <f>Desempenho!X30</f>
        <v>8</v>
      </c>
      <c r="H16" s="78">
        <f>Desempenho!Y30</f>
        <v>6</v>
      </c>
      <c r="I16" s="78">
        <f>Desempenho!Z30</f>
        <v>100</v>
      </c>
      <c r="J16" s="78">
        <f>Desempenho!AA30</f>
        <v>52</v>
      </c>
      <c r="K16" s="77">
        <f t="shared" si="2"/>
        <v>48</v>
      </c>
      <c r="L16" s="79">
        <f t="shared" si="3"/>
        <v>0.70940170940170943</v>
      </c>
      <c r="M16" s="80">
        <f t="shared" si="4"/>
        <v>2.5641025641025643</v>
      </c>
      <c r="N16" s="81">
        <f t="shared" si="5"/>
        <v>1.3333333333333333</v>
      </c>
    </row>
    <row r="17" spans="1:14" s="12" customFormat="1" ht="24.75" thickTop="1" thickBot="1" x14ac:dyDescent="0.4">
      <c r="A17" s="91" t="s">
        <v>70</v>
      </c>
      <c r="B17" s="76" t="str">
        <f>Pontuação!A39</f>
        <v xml:space="preserve">São Cristovão </v>
      </c>
      <c r="C17" s="77">
        <f>Pontuação!AA39</f>
        <v>82</v>
      </c>
      <c r="D17" s="78">
        <f t="shared" si="0"/>
        <v>55</v>
      </c>
      <c r="E17" s="78">
        <f t="shared" si="1"/>
        <v>62</v>
      </c>
      <c r="F17" s="78">
        <f>Desempenho!AK86</f>
        <v>13</v>
      </c>
      <c r="G17" s="78">
        <f>Desempenho!AL86</f>
        <v>23</v>
      </c>
      <c r="H17" s="78">
        <f>Desempenho!AM86</f>
        <v>19</v>
      </c>
      <c r="I17" s="78">
        <f>Desempenho!AN86</f>
        <v>67</v>
      </c>
      <c r="J17" s="78">
        <f>Desempenho!AO86</f>
        <v>90</v>
      </c>
      <c r="K17" s="77">
        <f t="shared" si="2"/>
        <v>-23</v>
      </c>
      <c r="L17" s="79">
        <f t="shared" si="3"/>
        <v>0.37575757575757573</v>
      </c>
      <c r="M17" s="80">
        <f t="shared" si="4"/>
        <v>1.2181818181818183</v>
      </c>
      <c r="N17" s="81">
        <f t="shared" si="5"/>
        <v>1.6363636363636365</v>
      </c>
    </row>
    <row r="18" spans="1:14" s="12" customFormat="1" ht="24.75" thickTop="1" thickBot="1" x14ac:dyDescent="0.4">
      <c r="A18" s="91" t="s">
        <v>72</v>
      </c>
      <c r="B18" s="76" t="str">
        <f>Pontuação!A15</f>
        <v>Chelsea</v>
      </c>
      <c r="C18" s="77">
        <f>Pontuação!AA15</f>
        <v>67</v>
      </c>
      <c r="D18" s="78">
        <f t="shared" si="0"/>
        <v>48</v>
      </c>
      <c r="E18" s="78">
        <f t="shared" si="1"/>
        <v>55</v>
      </c>
      <c r="F18" s="78">
        <f>Desempenho!AK30</f>
        <v>15</v>
      </c>
      <c r="G18" s="78">
        <f>Desempenho!AL30</f>
        <v>10</v>
      </c>
      <c r="H18" s="78">
        <f>Desempenho!AM30</f>
        <v>23</v>
      </c>
      <c r="I18" s="78">
        <f>Desempenho!AN30</f>
        <v>56</v>
      </c>
      <c r="J18" s="78">
        <f>Desempenho!AO30</f>
        <v>77</v>
      </c>
      <c r="K18" s="77">
        <f t="shared" si="2"/>
        <v>-21</v>
      </c>
      <c r="L18" s="79">
        <f t="shared" si="3"/>
        <v>0.38194444444444442</v>
      </c>
      <c r="M18" s="80">
        <f t="shared" si="4"/>
        <v>1.1666666666666667</v>
      </c>
      <c r="N18" s="81">
        <f t="shared" si="5"/>
        <v>1.6041666666666667</v>
      </c>
    </row>
    <row r="19" spans="1:14" s="12" customFormat="1" ht="24.75" thickTop="1" thickBot="1" x14ac:dyDescent="0.4">
      <c r="A19" s="91" t="s">
        <v>73</v>
      </c>
      <c r="B19" s="76" t="str">
        <f>Pontuação!A21</f>
        <v>Grêmio</v>
      </c>
      <c r="C19" s="77">
        <f>Pontuação!AA21</f>
        <v>53</v>
      </c>
      <c r="D19" s="78">
        <f t="shared" si="0"/>
        <v>27</v>
      </c>
      <c r="E19" s="78">
        <f t="shared" si="1"/>
        <v>55</v>
      </c>
      <c r="F19" s="78">
        <f>Desempenho!P58</f>
        <v>18</v>
      </c>
      <c r="G19" s="78">
        <f>Desempenho!Q58</f>
        <v>1</v>
      </c>
      <c r="H19" s="78">
        <f>Desempenho!R58</f>
        <v>8</v>
      </c>
      <c r="I19" s="78">
        <f>Desempenho!S58</f>
        <v>59</v>
      </c>
      <c r="J19" s="78">
        <f>Desempenho!T58</f>
        <v>35</v>
      </c>
      <c r="K19" s="77">
        <f t="shared" si="2"/>
        <v>24</v>
      </c>
      <c r="L19" s="79">
        <f t="shared" si="3"/>
        <v>0.67901234567901236</v>
      </c>
      <c r="M19" s="80">
        <f t="shared" si="4"/>
        <v>2.1851851851851851</v>
      </c>
      <c r="N19" s="81">
        <f t="shared" si="5"/>
        <v>1.2962962962962963</v>
      </c>
    </row>
    <row r="20" spans="1:14" ht="24.75" thickTop="1" thickBot="1" x14ac:dyDescent="0.4">
      <c r="A20" s="91" t="s">
        <v>74</v>
      </c>
      <c r="B20" s="76" t="str">
        <f>Pontuação!A31</f>
        <v>Milan</v>
      </c>
      <c r="C20" s="77">
        <f>Pontuação!AA31</f>
        <v>45</v>
      </c>
      <c r="D20" s="78">
        <f t="shared" si="0"/>
        <v>46</v>
      </c>
      <c r="E20" s="78">
        <f t="shared" si="1"/>
        <v>30</v>
      </c>
      <c r="F20" s="78">
        <f>Desempenho!I86</f>
        <v>5</v>
      </c>
      <c r="G20" s="78">
        <f>Desempenho!J86</f>
        <v>15</v>
      </c>
      <c r="H20" s="78">
        <f>Desempenho!K86</f>
        <v>26</v>
      </c>
      <c r="I20" s="78">
        <f>Desempenho!L86</f>
        <v>40</v>
      </c>
      <c r="J20" s="78">
        <f>Desempenho!M86</f>
        <v>82</v>
      </c>
      <c r="K20" s="77">
        <f t="shared" si="2"/>
        <v>-42</v>
      </c>
      <c r="L20" s="79">
        <f t="shared" si="3"/>
        <v>0.21739130434782608</v>
      </c>
      <c r="M20" s="80">
        <f t="shared" si="4"/>
        <v>0.86956521739130432</v>
      </c>
      <c r="N20" s="81">
        <f t="shared" si="5"/>
        <v>1.7826086956521738</v>
      </c>
    </row>
    <row r="21" spans="1:14" ht="24.75" thickTop="1" thickBot="1" x14ac:dyDescent="0.4">
      <c r="A21" s="91" t="s">
        <v>75</v>
      </c>
      <c r="B21" s="76" t="str">
        <f>Pontuação!A13</f>
        <v>Botafogo</v>
      </c>
      <c r="C21" s="77">
        <f>Pontuação!AA13</f>
        <v>18</v>
      </c>
      <c r="D21" s="78">
        <f t="shared" si="0"/>
        <v>45</v>
      </c>
      <c r="E21" s="78">
        <f t="shared" si="1"/>
        <v>16</v>
      </c>
      <c r="F21" s="78">
        <f>Desempenho!AD30</f>
        <v>3</v>
      </c>
      <c r="G21" s="78">
        <f>Desempenho!AE30</f>
        <v>7</v>
      </c>
      <c r="H21" s="78">
        <f>Desempenho!AF30</f>
        <v>35</v>
      </c>
      <c r="I21" s="78">
        <f>Desempenho!AG30</f>
        <v>31</v>
      </c>
      <c r="J21" s="78">
        <f>Desempenho!AH30</f>
        <v>106</v>
      </c>
      <c r="K21" s="77">
        <f t="shared" si="2"/>
        <v>-75</v>
      </c>
      <c r="L21" s="79">
        <f t="shared" si="3"/>
        <v>0.11851851851851852</v>
      </c>
      <c r="M21" s="80">
        <f t="shared" si="4"/>
        <v>0.68888888888888888</v>
      </c>
      <c r="N21" s="81">
        <f t="shared" si="5"/>
        <v>2.3555555555555556</v>
      </c>
    </row>
    <row r="22" spans="1:14" ht="24.75" thickTop="1" thickBot="1" x14ac:dyDescent="0.4">
      <c r="A22" s="90" t="s">
        <v>88</v>
      </c>
      <c r="B22" s="76" t="str">
        <f>Pontuação!A29</f>
        <v>Madureira</v>
      </c>
      <c r="C22" s="77">
        <f>Pontuação!AA29</f>
        <v>-4</v>
      </c>
      <c r="D22" s="78">
        <f t="shared" si="0"/>
        <v>0</v>
      </c>
      <c r="E22" s="78">
        <f t="shared" si="1"/>
        <v>0</v>
      </c>
      <c r="F22" s="78">
        <f>Desempenho!B86</f>
        <v>0</v>
      </c>
      <c r="G22" s="78">
        <f>Desempenho!C86</f>
        <v>0</v>
      </c>
      <c r="H22" s="78">
        <f>Desempenho!D86</f>
        <v>0</v>
      </c>
      <c r="I22" s="78">
        <f>Desempenho!E86</f>
        <v>0</v>
      </c>
      <c r="J22" s="78">
        <f>Desempenho!F86</f>
        <v>0</v>
      </c>
      <c r="K22" s="77">
        <f t="shared" si="2"/>
        <v>0</v>
      </c>
      <c r="L22" s="79" t="e">
        <f t="shared" si="3"/>
        <v>#DIV/0!</v>
      </c>
      <c r="M22" s="80" t="e">
        <f t="shared" si="4"/>
        <v>#DIV/0!</v>
      </c>
      <c r="N22" s="81" t="e">
        <f t="shared" si="5"/>
        <v>#DIV/0!</v>
      </c>
    </row>
    <row r="23" spans="1:14" ht="24.75" thickTop="1" thickBot="1" x14ac:dyDescent="0.4">
      <c r="A23" s="91" t="s">
        <v>89</v>
      </c>
      <c r="B23" s="76" t="str">
        <f>Pontuação!A17</f>
        <v xml:space="preserve">Flamengo </v>
      </c>
      <c r="C23" s="77">
        <f>Pontuação!AA17</f>
        <v>-17</v>
      </c>
      <c r="D23" s="78">
        <f t="shared" si="0"/>
        <v>16</v>
      </c>
      <c r="E23" s="78">
        <f t="shared" si="1"/>
        <v>20</v>
      </c>
      <c r="F23" s="78">
        <f>Desempenho!B58</f>
        <v>5</v>
      </c>
      <c r="G23" s="78">
        <f>Desempenho!C58</f>
        <v>5</v>
      </c>
      <c r="H23" s="78">
        <f>Desempenho!D58</f>
        <v>6</v>
      </c>
      <c r="I23" s="78">
        <f>Desempenho!E58</f>
        <v>19</v>
      </c>
      <c r="J23" s="78">
        <f>Desempenho!F58</f>
        <v>23</v>
      </c>
      <c r="K23" s="77">
        <f t="shared" si="2"/>
        <v>-4</v>
      </c>
      <c r="L23" s="79">
        <f t="shared" si="3"/>
        <v>0.41666666666666669</v>
      </c>
      <c r="M23" s="80">
        <f t="shared" si="4"/>
        <v>1.1875</v>
      </c>
      <c r="N23" s="81">
        <f t="shared" si="5"/>
        <v>1.4375</v>
      </c>
    </row>
    <row r="24" spans="1:14" ht="24.75" thickTop="1" thickBot="1" x14ac:dyDescent="0.4">
      <c r="A24" s="91" t="s">
        <v>97</v>
      </c>
      <c r="B24" s="76" t="str">
        <f>Pontuação!A41</f>
        <v>São José</v>
      </c>
      <c r="C24" s="77">
        <f>Pontuação!AA41</f>
        <v>-18</v>
      </c>
      <c r="D24" s="78">
        <f t="shared" si="0"/>
        <v>38</v>
      </c>
      <c r="E24" s="78">
        <f t="shared" si="1"/>
        <v>24</v>
      </c>
      <c r="F24" s="78">
        <f>Desempenho!B114</f>
        <v>5</v>
      </c>
      <c r="G24" s="78">
        <f>Desempenho!C114</f>
        <v>9</v>
      </c>
      <c r="H24" s="78">
        <f>Desempenho!D114</f>
        <v>24</v>
      </c>
      <c r="I24" s="78">
        <f>Desempenho!E114</f>
        <v>43</v>
      </c>
      <c r="J24" s="78">
        <f>Desempenho!F114</f>
        <v>85</v>
      </c>
      <c r="K24" s="77">
        <f t="shared" si="2"/>
        <v>-42</v>
      </c>
      <c r="L24" s="79">
        <f t="shared" si="3"/>
        <v>0.21052631578947367</v>
      </c>
      <c r="M24" s="80">
        <f t="shared" si="4"/>
        <v>1.131578947368421</v>
      </c>
      <c r="N24" s="81">
        <f t="shared" si="5"/>
        <v>2.236842105263158</v>
      </c>
    </row>
    <row r="25" spans="1:14" ht="24.75" thickTop="1" thickBot="1" x14ac:dyDescent="0.4">
      <c r="A25" s="90" t="s">
        <v>98</v>
      </c>
      <c r="B25" s="76" t="str">
        <f>Pontuação!A35</f>
        <v>Racing</v>
      </c>
      <c r="C25" s="77">
        <f>Pontuação!AA35</f>
        <v>-63</v>
      </c>
      <c r="D25" s="78">
        <f t="shared" si="0"/>
        <v>11</v>
      </c>
      <c r="E25" s="78">
        <f t="shared" si="1"/>
        <v>15</v>
      </c>
      <c r="F25" s="78">
        <f>Desempenho!W86</f>
        <v>4</v>
      </c>
      <c r="G25" s="78">
        <f>Desempenho!X86</f>
        <v>3</v>
      </c>
      <c r="H25" s="78">
        <f>Desempenho!Y86</f>
        <v>4</v>
      </c>
      <c r="I25" s="78">
        <f>Desempenho!Z86</f>
        <v>17</v>
      </c>
      <c r="J25" s="78">
        <f>Desempenho!AA86</f>
        <v>23</v>
      </c>
      <c r="K25" s="77">
        <f t="shared" si="2"/>
        <v>-6</v>
      </c>
      <c r="L25" s="79">
        <f t="shared" si="3"/>
        <v>0.45454545454545453</v>
      </c>
      <c r="M25" s="80">
        <f t="shared" si="4"/>
        <v>1.5454545454545454</v>
      </c>
      <c r="N25" s="81">
        <f t="shared" si="5"/>
        <v>2.0909090909090908</v>
      </c>
    </row>
    <row r="26" spans="1:14" ht="24.75" thickTop="1" thickBot="1" x14ac:dyDescent="0.4">
      <c r="A26" s="91" t="s">
        <v>99</v>
      </c>
      <c r="B26" s="82" t="str">
        <f>Pontuação!A27</f>
        <v>Liverpool</v>
      </c>
      <c r="C26" s="83">
        <f>Pontuação!AA27</f>
        <v>-64</v>
      </c>
      <c r="D26" s="84">
        <f t="shared" si="0"/>
        <v>0</v>
      </c>
      <c r="E26" s="84">
        <f t="shared" si="1"/>
        <v>0</v>
      </c>
      <c r="F26" s="84">
        <f>Desempenho!AK58</f>
        <v>0</v>
      </c>
      <c r="G26" s="84">
        <f>Desempenho!AL58</f>
        <v>0</v>
      </c>
      <c r="H26" s="84">
        <f>Desempenho!AM58</f>
        <v>0</v>
      </c>
      <c r="I26" s="84">
        <f>Desempenho!AN58</f>
        <v>0</v>
      </c>
      <c r="J26" s="84">
        <f>Desempenho!AO58</f>
        <v>0</v>
      </c>
      <c r="K26" s="83">
        <f t="shared" si="2"/>
        <v>0</v>
      </c>
      <c r="L26" s="85" t="e">
        <f t="shared" si="3"/>
        <v>#DIV/0!</v>
      </c>
      <c r="M26" s="86" t="e">
        <f t="shared" si="4"/>
        <v>#DIV/0!</v>
      </c>
      <c r="N26" s="87" t="e">
        <f t="shared" si="5"/>
        <v>#DIV/0!</v>
      </c>
    </row>
    <row r="27" spans="1:14" ht="24" thickTop="1" x14ac:dyDescent="0.35"/>
  </sheetData>
  <sheetProtection algorithmName="SHA-512" hashValue="5FxdXqS4hSdMlcOhf2vD0iPDBmg+HhN0OntegE9FPl/pOxziezMuMQHO6sLvSZwrpy3zeBDrTNI/MjaMkUJ4ng==" saltValue="mtfJAT0SOUsRfbV43MnIsQ==" spinCount="100000" sheet="1" objects="1" scenarios="1"/>
  <sortState ref="B4:N26">
    <sortCondition descending="1" ref="C4:C26"/>
    <sortCondition descending="1" ref="F4:F26"/>
    <sortCondition descending="1" ref="K4:K26"/>
    <sortCondition descending="1" ref="I4:I26"/>
    <sortCondition ref="J4:J26"/>
  </sortState>
  <mergeCells count="1">
    <mergeCell ref="A1:N2"/>
  </mergeCells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5"/>
  <sheetViews>
    <sheetView zoomScale="65" zoomScaleNormal="65" workbookViewId="0">
      <selection activeCell="C14" sqref="C14"/>
    </sheetView>
  </sheetViews>
  <sheetFormatPr defaultColWidth="20" defaultRowHeight="20.25" x14ac:dyDescent="0.3"/>
  <cols>
    <col min="1" max="1" width="20.140625" style="1" bestFit="1" customWidth="1"/>
    <col min="2" max="2" width="36.140625" bestFit="1" customWidth="1"/>
    <col min="3" max="3" width="24.85546875" style="1" bestFit="1" customWidth="1"/>
    <col min="4" max="4" width="20" style="1" customWidth="1"/>
    <col min="5" max="5" width="20.140625" style="51" bestFit="1" customWidth="1"/>
    <col min="6" max="6" width="36.140625" style="37" bestFit="1" customWidth="1"/>
    <col min="7" max="7" width="24.5703125" style="1" bestFit="1" customWidth="1"/>
    <col min="8" max="11" width="20" style="1" customWidth="1"/>
    <col min="12" max="13" width="20" style="4" customWidth="1"/>
  </cols>
  <sheetData>
    <row r="1" spans="1:22" ht="31.5" thickTop="1" thickBot="1" x14ac:dyDescent="0.3">
      <c r="A1" s="70" t="s">
        <v>0</v>
      </c>
      <c r="B1" s="70" t="s">
        <v>1</v>
      </c>
      <c r="C1" s="70" t="s">
        <v>26</v>
      </c>
      <c r="D1" s="64"/>
      <c r="E1" s="70" t="s">
        <v>0</v>
      </c>
      <c r="F1" s="70" t="s">
        <v>1</v>
      </c>
      <c r="G1" s="70" t="s">
        <v>27</v>
      </c>
      <c r="N1" s="6"/>
      <c r="O1" s="6"/>
      <c r="P1" s="6"/>
      <c r="R1" s="6"/>
      <c r="S1" s="6"/>
      <c r="U1" s="6"/>
      <c r="V1" s="6"/>
    </row>
    <row r="2" spans="1:22" ht="21.95" customHeight="1" thickTop="1" x14ac:dyDescent="0.35">
      <c r="A2" s="104" t="s">
        <v>28</v>
      </c>
      <c r="B2" s="88" t="s">
        <v>123</v>
      </c>
      <c r="C2" s="105" t="e">
        <v>#DIV/0!</v>
      </c>
      <c r="D2" s="10"/>
      <c r="E2" s="104" t="s">
        <v>28</v>
      </c>
      <c r="F2" s="88" t="s">
        <v>122</v>
      </c>
      <c r="G2" s="105">
        <v>1.2962962962962963</v>
      </c>
      <c r="I2" s="7"/>
      <c r="J2" s="8"/>
      <c r="K2" s="10"/>
      <c r="L2" s="10"/>
      <c r="N2" s="6"/>
      <c r="O2" s="6"/>
      <c r="P2" s="6"/>
      <c r="R2" s="6"/>
      <c r="S2" s="6"/>
      <c r="U2" s="6"/>
      <c r="V2" s="6"/>
    </row>
    <row r="3" spans="1:22" ht="21.95" customHeight="1" x14ac:dyDescent="0.35">
      <c r="A3" s="60" t="s">
        <v>29</v>
      </c>
      <c r="B3" s="102" t="s">
        <v>111</v>
      </c>
      <c r="C3" s="61" t="e">
        <v>#DIV/0!</v>
      </c>
      <c r="D3" s="10"/>
      <c r="E3" s="60" t="s">
        <v>29</v>
      </c>
      <c r="F3" s="102" t="s">
        <v>107</v>
      </c>
      <c r="G3" s="61">
        <v>1.3333333333333333</v>
      </c>
      <c r="I3" s="7"/>
      <c r="J3" s="8"/>
      <c r="K3" s="10"/>
      <c r="L3" s="10"/>
      <c r="N3" s="6"/>
      <c r="O3" s="6"/>
      <c r="P3" s="6"/>
      <c r="R3" s="5"/>
      <c r="S3" s="5"/>
      <c r="U3" s="5"/>
      <c r="V3" s="5"/>
    </row>
    <row r="4" spans="1:22" ht="21.95" customHeight="1" x14ac:dyDescent="0.35">
      <c r="A4" s="60" t="s">
        <v>30</v>
      </c>
      <c r="B4" s="102" t="s">
        <v>107</v>
      </c>
      <c r="C4" s="61">
        <v>2.5641025641025643</v>
      </c>
      <c r="D4" s="10"/>
      <c r="E4" s="60" t="s">
        <v>30</v>
      </c>
      <c r="F4" s="121" t="s">
        <v>96</v>
      </c>
      <c r="G4" s="122">
        <v>1.4315789473684211</v>
      </c>
      <c r="I4" s="8"/>
      <c r="J4" s="9"/>
      <c r="K4" s="10"/>
      <c r="L4" s="10"/>
      <c r="N4" s="6"/>
      <c r="O4" s="6"/>
      <c r="P4" s="6"/>
      <c r="Q4" s="6"/>
      <c r="R4" s="5"/>
      <c r="S4" s="5"/>
    </row>
    <row r="5" spans="1:22" ht="21.95" customHeight="1" x14ac:dyDescent="0.35">
      <c r="A5" s="60" t="s">
        <v>31</v>
      </c>
      <c r="B5" s="102" t="s">
        <v>115</v>
      </c>
      <c r="C5" s="61">
        <v>2.5121951219512195</v>
      </c>
      <c r="D5" s="9"/>
      <c r="E5" s="60" t="s">
        <v>31</v>
      </c>
      <c r="F5" s="102" t="s">
        <v>109</v>
      </c>
      <c r="G5" s="61">
        <v>1.4375</v>
      </c>
      <c r="I5" s="8"/>
      <c r="J5" s="9"/>
      <c r="K5" s="10"/>
      <c r="L5" s="10"/>
      <c r="N5" s="6"/>
      <c r="O5" s="6"/>
      <c r="P5" s="6"/>
      <c r="Q5" s="6"/>
      <c r="R5" s="5"/>
      <c r="S5" s="5"/>
    </row>
    <row r="6" spans="1:22" ht="21.95" customHeight="1" x14ac:dyDescent="0.35">
      <c r="A6" s="60" t="s">
        <v>32</v>
      </c>
      <c r="B6" s="121" t="s">
        <v>110</v>
      </c>
      <c r="C6" s="122">
        <v>2.4587155963302751</v>
      </c>
      <c r="D6" s="9"/>
      <c r="E6" s="60" t="s">
        <v>32</v>
      </c>
      <c r="F6" s="102" t="s">
        <v>81</v>
      </c>
      <c r="G6" s="61">
        <v>1.4545454545454546</v>
      </c>
      <c r="I6" s="8"/>
      <c r="J6" s="9"/>
      <c r="K6" s="10"/>
      <c r="L6" s="10"/>
      <c r="N6" s="6"/>
      <c r="O6" s="6"/>
      <c r="P6" s="6"/>
      <c r="Q6" s="6"/>
      <c r="R6" s="5"/>
      <c r="S6" s="5"/>
    </row>
    <row r="7" spans="1:22" ht="21.95" customHeight="1" x14ac:dyDescent="0.35">
      <c r="A7" s="60" t="s">
        <v>33</v>
      </c>
      <c r="B7" s="102" t="s">
        <v>105</v>
      </c>
      <c r="C7" s="61">
        <v>2.442622950819672</v>
      </c>
      <c r="D7" s="9"/>
      <c r="E7" s="60" t="s">
        <v>33</v>
      </c>
      <c r="F7" s="102" t="s">
        <v>114</v>
      </c>
      <c r="G7" s="61">
        <v>1.5185185185185186</v>
      </c>
      <c r="I7" s="8"/>
      <c r="J7" s="9"/>
      <c r="K7" s="10"/>
      <c r="L7" s="10"/>
      <c r="N7" s="6"/>
      <c r="O7" s="6"/>
      <c r="P7" s="6"/>
      <c r="Q7" s="6"/>
    </row>
    <row r="8" spans="1:22" ht="21.95" customHeight="1" x14ac:dyDescent="0.35">
      <c r="A8" s="60" t="s">
        <v>34</v>
      </c>
      <c r="B8" s="102" t="s">
        <v>122</v>
      </c>
      <c r="C8" s="61">
        <v>2.1851851851851851</v>
      </c>
      <c r="D8" s="9"/>
      <c r="E8" s="60" t="s">
        <v>34</v>
      </c>
      <c r="F8" s="102" t="s">
        <v>106</v>
      </c>
      <c r="G8" s="61">
        <v>1.5643564356435644</v>
      </c>
      <c r="I8" s="8"/>
      <c r="J8" s="9"/>
      <c r="K8" s="10"/>
      <c r="L8" s="10"/>
      <c r="N8" s="6"/>
      <c r="O8" s="6"/>
      <c r="P8" s="6"/>
      <c r="Q8" s="6"/>
    </row>
    <row r="9" spans="1:22" ht="21.95" customHeight="1" x14ac:dyDescent="0.35">
      <c r="A9" s="60" t="s">
        <v>35</v>
      </c>
      <c r="B9" s="102" t="s">
        <v>95</v>
      </c>
      <c r="C9" s="61">
        <v>2.1621621621621623</v>
      </c>
      <c r="D9" s="9"/>
      <c r="E9" s="60" t="s">
        <v>35</v>
      </c>
      <c r="F9" s="102" t="s">
        <v>84</v>
      </c>
      <c r="G9" s="61">
        <v>1.6041666666666667</v>
      </c>
      <c r="I9" s="8"/>
      <c r="J9" s="10"/>
      <c r="K9" s="10"/>
      <c r="L9" s="10"/>
    </row>
    <row r="10" spans="1:22" ht="21.95" customHeight="1" x14ac:dyDescent="0.35">
      <c r="A10" s="60" t="s">
        <v>36</v>
      </c>
      <c r="B10" s="102" t="s">
        <v>124</v>
      </c>
      <c r="C10" s="61">
        <v>2.125</v>
      </c>
      <c r="D10" s="9"/>
      <c r="E10" s="60" t="s">
        <v>36</v>
      </c>
      <c r="F10" s="102" t="s">
        <v>113</v>
      </c>
      <c r="G10" s="61">
        <v>1.6363636363636365</v>
      </c>
      <c r="I10" s="8"/>
      <c r="J10" s="9"/>
      <c r="K10" s="10"/>
      <c r="L10" s="10"/>
    </row>
    <row r="11" spans="1:22" ht="21.95" customHeight="1" x14ac:dyDescent="0.35">
      <c r="A11" s="60" t="s">
        <v>37</v>
      </c>
      <c r="B11" s="102" t="s">
        <v>104</v>
      </c>
      <c r="C11" s="61">
        <v>2</v>
      </c>
      <c r="D11" s="9"/>
      <c r="E11" s="60" t="s">
        <v>37</v>
      </c>
      <c r="F11" s="102" t="s">
        <v>105</v>
      </c>
      <c r="G11" s="61">
        <v>1.6557377049180328</v>
      </c>
      <c r="I11" s="8"/>
      <c r="J11" s="9"/>
      <c r="K11" s="10"/>
      <c r="L11" s="10"/>
    </row>
    <row r="12" spans="1:22" ht="21.95" customHeight="1" x14ac:dyDescent="0.35">
      <c r="A12" s="60" t="s">
        <v>38</v>
      </c>
      <c r="B12" s="102" t="s">
        <v>112</v>
      </c>
      <c r="C12" s="61">
        <v>1.8522727272727273</v>
      </c>
      <c r="D12" s="9"/>
      <c r="E12" s="60" t="s">
        <v>38</v>
      </c>
      <c r="F12" s="102" t="s">
        <v>112</v>
      </c>
      <c r="G12" s="61">
        <v>1.6704545454545454</v>
      </c>
      <c r="I12" s="8"/>
      <c r="J12" s="9"/>
      <c r="K12" s="10"/>
      <c r="L12" s="10"/>
    </row>
    <row r="13" spans="1:22" ht="21.95" customHeight="1" x14ac:dyDescent="0.35">
      <c r="A13" s="60" t="s">
        <v>39</v>
      </c>
      <c r="B13" s="102" t="s">
        <v>85</v>
      </c>
      <c r="C13" s="61">
        <v>1.7333333333333334</v>
      </c>
      <c r="D13" s="9"/>
      <c r="E13" s="60" t="s">
        <v>39</v>
      </c>
      <c r="F13" s="102" t="s">
        <v>85</v>
      </c>
      <c r="G13" s="61">
        <v>1.72</v>
      </c>
      <c r="I13" s="8"/>
      <c r="J13" s="9"/>
      <c r="K13" s="10"/>
      <c r="L13" s="10"/>
    </row>
    <row r="14" spans="1:22" ht="21.95" customHeight="1" x14ac:dyDescent="0.35">
      <c r="A14" s="60" t="s">
        <v>40</v>
      </c>
      <c r="B14" s="102" t="s">
        <v>81</v>
      </c>
      <c r="C14" s="61">
        <v>1.7</v>
      </c>
      <c r="D14" s="9"/>
      <c r="E14" s="60" t="s">
        <v>40</v>
      </c>
      <c r="F14" s="102" t="s">
        <v>110</v>
      </c>
      <c r="G14" s="61">
        <v>1.7431192660550459</v>
      </c>
      <c r="I14" s="8"/>
      <c r="J14" s="9"/>
      <c r="K14" s="10"/>
      <c r="L14" s="10"/>
    </row>
    <row r="15" spans="1:22" ht="21.95" customHeight="1" x14ac:dyDescent="0.35">
      <c r="A15" s="60" t="s">
        <v>71</v>
      </c>
      <c r="B15" s="102" t="s">
        <v>87</v>
      </c>
      <c r="C15" s="61">
        <v>1.5454545454545454</v>
      </c>
      <c r="D15" s="9"/>
      <c r="E15" s="60" t="s">
        <v>71</v>
      </c>
      <c r="F15" s="102" t="s">
        <v>82</v>
      </c>
      <c r="G15" s="61">
        <v>1.7826086956521738</v>
      </c>
      <c r="I15" s="8"/>
      <c r="J15" s="9"/>
      <c r="K15" s="10"/>
      <c r="L15" s="10"/>
    </row>
    <row r="16" spans="1:22" ht="21.95" customHeight="1" x14ac:dyDescent="0.35">
      <c r="A16" s="60" t="s">
        <v>76</v>
      </c>
      <c r="B16" s="102" t="s">
        <v>96</v>
      </c>
      <c r="C16" s="61">
        <v>1.4421052631578948</v>
      </c>
      <c r="D16" s="9"/>
      <c r="E16" s="60" t="s">
        <v>76</v>
      </c>
      <c r="F16" s="102" t="s">
        <v>95</v>
      </c>
      <c r="G16" s="61">
        <v>1.8378378378378379</v>
      </c>
      <c r="I16" s="8"/>
      <c r="J16" s="9"/>
      <c r="K16" s="10"/>
      <c r="L16" s="10"/>
    </row>
    <row r="17" spans="1:7" ht="21.95" customHeight="1" x14ac:dyDescent="0.35">
      <c r="A17" s="60" t="s">
        <v>77</v>
      </c>
      <c r="B17" s="102" t="s">
        <v>113</v>
      </c>
      <c r="C17" s="61">
        <v>1.2181818181818183</v>
      </c>
      <c r="D17" s="14"/>
      <c r="E17" s="60" t="s">
        <v>77</v>
      </c>
      <c r="F17" s="102" t="s">
        <v>124</v>
      </c>
      <c r="G17" s="61">
        <v>2.0227272727272729</v>
      </c>
    </row>
    <row r="18" spans="1:7" ht="21.95" customHeight="1" x14ac:dyDescent="0.35">
      <c r="A18" s="60" t="s">
        <v>78</v>
      </c>
      <c r="B18" s="102" t="s">
        <v>106</v>
      </c>
      <c r="C18" s="61">
        <v>1.198019801980198</v>
      </c>
      <c r="D18" s="14"/>
      <c r="E18" s="60" t="s">
        <v>78</v>
      </c>
      <c r="F18" s="102" t="s">
        <v>87</v>
      </c>
      <c r="G18" s="61">
        <v>2.0909090909090908</v>
      </c>
    </row>
    <row r="19" spans="1:7" ht="21.95" customHeight="1" x14ac:dyDescent="0.35">
      <c r="A19" s="60" t="s">
        <v>79</v>
      </c>
      <c r="B19" s="102" t="s">
        <v>109</v>
      </c>
      <c r="C19" s="61">
        <v>1.1875</v>
      </c>
      <c r="D19" s="14"/>
      <c r="E19" s="60" t="s">
        <v>79</v>
      </c>
      <c r="F19" s="102" t="s">
        <v>104</v>
      </c>
      <c r="G19" s="61">
        <v>2.1717171717171717</v>
      </c>
    </row>
    <row r="20" spans="1:7" ht="23.25" x14ac:dyDescent="0.35">
      <c r="A20" s="60" t="s">
        <v>90</v>
      </c>
      <c r="B20" s="102" t="s">
        <v>84</v>
      </c>
      <c r="C20" s="61">
        <v>1.1666666666666667</v>
      </c>
      <c r="E20" s="60" t="s">
        <v>90</v>
      </c>
      <c r="F20" s="102" t="s">
        <v>115</v>
      </c>
      <c r="G20" s="61">
        <v>2.1829268292682928</v>
      </c>
    </row>
    <row r="21" spans="1:7" ht="23.25" x14ac:dyDescent="0.35">
      <c r="A21" s="60" t="s">
        <v>100</v>
      </c>
      <c r="B21" s="102" t="s">
        <v>86</v>
      </c>
      <c r="C21" s="61">
        <v>1.131578947368421</v>
      </c>
      <c r="E21" s="60" t="s">
        <v>100</v>
      </c>
      <c r="F21" s="102" t="s">
        <v>86</v>
      </c>
      <c r="G21" s="61">
        <v>2.236842105263158</v>
      </c>
    </row>
    <row r="22" spans="1:7" ht="23.25" x14ac:dyDescent="0.35">
      <c r="A22" s="60" t="s">
        <v>101</v>
      </c>
      <c r="B22" s="102" t="s">
        <v>114</v>
      </c>
      <c r="C22" s="61">
        <v>0.98765432098765427</v>
      </c>
      <c r="E22" s="60" t="s">
        <v>101</v>
      </c>
      <c r="F22" s="102" t="s">
        <v>108</v>
      </c>
      <c r="G22" s="61">
        <v>2.3555555555555556</v>
      </c>
    </row>
    <row r="23" spans="1:7" ht="23.25" x14ac:dyDescent="0.35">
      <c r="A23" s="60" t="s">
        <v>102</v>
      </c>
      <c r="B23" s="102" t="s">
        <v>82</v>
      </c>
      <c r="C23" s="61">
        <v>0.86956521739130432</v>
      </c>
      <c r="E23" s="60" t="s">
        <v>102</v>
      </c>
      <c r="F23" s="102" t="s">
        <v>123</v>
      </c>
      <c r="G23" s="61" t="e">
        <v>#DIV/0!</v>
      </c>
    </row>
    <row r="24" spans="1:7" ht="24" thickBot="1" x14ac:dyDescent="0.4">
      <c r="A24" s="62" t="s">
        <v>103</v>
      </c>
      <c r="B24" s="103" t="s">
        <v>108</v>
      </c>
      <c r="C24" s="63">
        <v>0.68888888888888888</v>
      </c>
      <c r="E24" s="62" t="s">
        <v>103</v>
      </c>
      <c r="F24" s="103" t="s">
        <v>111</v>
      </c>
      <c r="G24" s="63" t="e">
        <v>#DIV/0!</v>
      </c>
    </row>
    <row r="25" spans="1:7" ht="21" thickTop="1" x14ac:dyDescent="0.3"/>
  </sheetData>
  <sheetProtection algorithmName="SHA-512" hashValue="O3Wn9Vu/AClQTlPYygvQfzuY2u/YDTbjDLx/LNse24qTtq6qQ4GiWXEwxcRfkyU4FAIZ+kTw7Fy4dgoDxToDSQ==" saltValue="4fnOo2XliOAOnH0NHwSKbw==" spinCount="100000" sheet="1" objects="1" scenarios="1"/>
  <sortState ref="F2:G24">
    <sortCondition ref="G2:G24"/>
  </sortState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43"/>
  <sheetViews>
    <sheetView topLeftCell="A58" zoomScale="90" zoomScaleNormal="90" workbookViewId="0">
      <selection activeCell="T49" sqref="T49"/>
    </sheetView>
  </sheetViews>
  <sheetFormatPr defaultColWidth="4.42578125" defaultRowHeight="12.75" x14ac:dyDescent="0.2"/>
  <cols>
    <col min="1" max="1" width="5.5703125" style="1" bestFit="1" customWidth="1"/>
    <col min="2" max="4" width="3.28515625" style="1" bestFit="1" customWidth="1"/>
    <col min="5" max="5" width="4.5703125" style="1" bestFit="1" customWidth="1"/>
    <col min="6" max="6" width="4.7109375" style="1" bestFit="1" customWidth="1"/>
    <col min="7" max="7" width="3.28515625" style="3" customWidth="1"/>
    <col min="8" max="8" width="5.5703125" style="1" bestFit="1" customWidth="1"/>
    <col min="9" max="11" width="3.28515625" style="1" bestFit="1" customWidth="1"/>
    <col min="12" max="12" width="4.5703125" style="1" bestFit="1" customWidth="1"/>
    <col min="13" max="13" width="4.7109375" style="1" bestFit="1" customWidth="1"/>
    <col min="14" max="14" width="3.28515625" style="3" customWidth="1"/>
    <col min="15" max="15" width="5.5703125" style="1" bestFit="1" customWidth="1"/>
    <col min="16" max="18" width="3.28515625" style="1" bestFit="1" customWidth="1"/>
    <col min="19" max="19" width="4.5703125" style="1" bestFit="1" customWidth="1"/>
    <col min="20" max="20" width="4.7109375" style="1" bestFit="1" customWidth="1"/>
    <col min="21" max="21" width="3.28515625" style="3" customWidth="1"/>
    <col min="22" max="22" width="5.5703125" style="1" bestFit="1" customWidth="1"/>
    <col min="23" max="25" width="3.28515625" style="1" bestFit="1" customWidth="1"/>
    <col min="26" max="26" width="4.5703125" style="1" bestFit="1" customWidth="1"/>
    <col min="27" max="27" width="4.7109375" style="1" bestFit="1" customWidth="1"/>
    <col min="28" max="28" width="3.28515625" style="3" customWidth="1"/>
    <col min="29" max="29" width="5.5703125" style="1" bestFit="1" customWidth="1"/>
    <col min="30" max="32" width="3.28515625" style="1" bestFit="1" customWidth="1"/>
    <col min="33" max="33" width="4.5703125" style="1" bestFit="1" customWidth="1"/>
    <col min="34" max="34" width="4.7109375" style="1" bestFit="1" customWidth="1"/>
    <col min="35" max="35" width="3.28515625" style="3" customWidth="1"/>
    <col min="36" max="36" width="5.5703125" style="1" bestFit="1" customWidth="1"/>
    <col min="37" max="39" width="3.28515625" style="1" bestFit="1" customWidth="1"/>
    <col min="40" max="40" width="4.5703125" style="1" bestFit="1" customWidth="1"/>
    <col min="41" max="41" width="4.7109375" style="1" bestFit="1" customWidth="1"/>
    <col min="42" max="16384" width="4.42578125" style="1"/>
  </cols>
  <sheetData>
    <row r="1" spans="1:42" ht="12.75" customHeight="1" thickTop="1" x14ac:dyDescent="0.2">
      <c r="A1" s="132" t="s">
        <v>19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4"/>
    </row>
    <row r="2" spans="1:42" ht="13.5" customHeight="1" thickBot="1" x14ac:dyDescent="0.25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7"/>
    </row>
    <row r="3" spans="1:42" ht="13.5" customHeight="1" thickTop="1" thickBo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57"/>
    </row>
    <row r="4" spans="1:42" s="36" customFormat="1" ht="18" customHeight="1" thickTop="1" thickBot="1" x14ac:dyDescent="0.35">
      <c r="A4" s="129" t="str">
        <f>Pontuação!A5</f>
        <v>América</v>
      </c>
      <c r="B4" s="130"/>
      <c r="C4" s="130"/>
      <c r="D4" s="130"/>
      <c r="E4" s="130"/>
      <c r="F4" s="131"/>
      <c r="G4" s="29"/>
      <c r="H4" s="129" t="str">
        <f>Pontuação!A7</f>
        <v>Anderlecht</v>
      </c>
      <c r="I4" s="130"/>
      <c r="J4" s="130"/>
      <c r="K4" s="130"/>
      <c r="L4" s="130"/>
      <c r="M4" s="131"/>
      <c r="N4" s="29"/>
      <c r="O4" s="138" t="str">
        <f>Pontuação!A9</f>
        <v>Atlético de Madrid</v>
      </c>
      <c r="P4" s="139"/>
      <c r="Q4" s="139"/>
      <c r="R4" s="139"/>
      <c r="S4" s="139"/>
      <c r="T4" s="140"/>
      <c r="U4" s="29"/>
      <c r="V4" s="141" t="str">
        <f>Pontuação!A11</f>
        <v>Bayern de Munique</v>
      </c>
      <c r="W4" s="142"/>
      <c r="X4" s="142"/>
      <c r="Y4" s="142"/>
      <c r="Z4" s="142"/>
      <c r="AA4" s="143"/>
      <c r="AB4" s="29"/>
      <c r="AC4" s="129" t="str">
        <f>Pontuação!A13</f>
        <v>Botafogo</v>
      </c>
      <c r="AD4" s="130"/>
      <c r="AE4" s="130"/>
      <c r="AF4" s="130"/>
      <c r="AG4" s="130"/>
      <c r="AH4" s="131"/>
      <c r="AI4" s="35"/>
      <c r="AJ4" s="129" t="str">
        <f>Pontuação!A15</f>
        <v>Chelsea</v>
      </c>
      <c r="AK4" s="130"/>
      <c r="AL4" s="130"/>
      <c r="AM4" s="130"/>
      <c r="AN4" s="130"/>
      <c r="AO4" s="131"/>
      <c r="AP4" s="58"/>
    </row>
    <row r="5" spans="1:42" ht="17.25" thickTop="1" thickBot="1" x14ac:dyDescent="0.25">
      <c r="A5" s="24"/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22"/>
      <c r="H5" s="24"/>
      <c r="I5" s="11" t="s">
        <v>3</v>
      </c>
      <c r="J5" s="11" t="s">
        <v>4</v>
      </c>
      <c r="K5" s="11" t="s">
        <v>5</v>
      </c>
      <c r="L5" s="11" t="s">
        <v>6</v>
      </c>
      <c r="M5" s="11" t="s">
        <v>7</v>
      </c>
      <c r="N5" s="22"/>
      <c r="O5" s="24"/>
      <c r="P5" s="11" t="s">
        <v>3</v>
      </c>
      <c r="Q5" s="11" t="s">
        <v>4</v>
      </c>
      <c r="R5" s="11" t="s">
        <v>5</v>
      </c>
      <c r="S5" s="11" t="s">
        <v>6</v>
      </c>
      <c r="T5" s="11" t="s">
        <v>7</v>
      </c>
      <c r="U5" s="22"/>
      <c r="V5" s="24"/>
      <c r="W5" s="11" t="s">
        <v>3</v>
      </c>
      <c r="X5" s="11" t="s">
        <v>4</v>
      </c>
      <c r="Y5" s="11" t="s">
        <v>5</v>
      </c>
      <c r="Z5" s="11" t="s">
        <v>6</v>
      </c>
      <c r="AA5" s="11" t="s">
        <v>7</v>
      </c>
      <c r="AB5" s="22"/>
      <c r="AC5" s="24"/>
      <c r="AD5" s="11" t="s">
        <v>3</v>
      </c>
      <c r="AE5" s="11" t="s">
        <v>4</v>
      </c>
      <c r="AF5" s="11" t="s">
        <v>5</v>
      </c>
      <c r="AG5" s="11" t="s">
        <v>6</v>
      </c>
      <c r="AH5" s="11" t="s">
        <v>7</v>
      </c>
      <c r="AI5" s="22"/>
      <c r="AJ5" s="24"/>
      <c r="AK5" s="11" t="s">
        <v>3</v>
      </c>
      <c r="AL5" s="11" t="s">
        <v>4</v>
      </c>
      <c r="AM5" s="11" t="s">
        <v>5</v>
      </c>
      <c r="AN5" s="11" t="s">
        <v>6</v>
      </c>
      <c r="AO5" s="11" t="s">
        <v>7</v>
      </c>
      <c r="AP5" s="57"/>
    </row>
    <row r="6" spans="1:42" ht="13.5" thickTop="1" x14ac:dyDescent="0.2">
      <c r="A6" s="128" t="s">
        <v>42</v>
      </c>
      <c r="B6" s="45">
        <v>3</v>
      </c>
      <c r="C6" s="46">
        <v>1</v>
      </c>
      <c r="D6" s="46">
        <v>4</v>
      </c>
      <c r="E6" s="46">
        <v>13</v>
      </c>
      <c r="F6" s="47">
        <v>15</v>
      </c>
      <c r="G6" s="22"/>
      <c r="H6" s="128" t="s">
        <v>42</v>
      </c>
      <c r="I6" s="45">
        <v>4</v>
      </c>
      <c r="J6" s="46">
        <v>3</v>
      </c>
      <c r="K6" s="46">
        <v>1</v>
      </c>
      <c r="L6" s="46">
        <v>24</v>
      </c>
      <c r="M6" s="47">
        <v>15</v>
      </c>
      <c r="N6" s="22"/>
      <c r="O6" s="128" t="s">
        <v>42</v>
      </c>
      <c r="P6" s="45">
        <v>2</v>
      </c>
      <c r="Q6" s="46">
        <v>1</v>
      </c>
      <c r="R6" s="46">
        <v>5</v>
      </c>
      <c r="S6" s="46">
        <v>7</v>
      </c>
      <c r="T6" s="47">
        <v>11</v>
      </c>
      <c r="U6" s="22"/>
      <c r="V6" s="128" t="s">
        <v>42</v>
      </c>
      <c r="W6" s="45">
        <v>3</v>
      </c>
      <c r="X6" s="46">
        <v>2</v>
      </c>
      <c r="Y6" s="46">
        <v>3</v>
      </c>
      <c r="Z6" s="46">
        <v>14</v>
      </c>
      <c r="AA6" s="47">
        <v>13</v>
      </c>
      <c r="AB6" s="22"/>
      <c r="AC6" s="128" t="s">
        <v>42</v>
      </c>
      <c r="AD6" s="45"/>
      <c r="AE6" s="46"/>
      <c r="AF6" s="46"/>
      <c r="AG6" s="46"/>
      <c r="AH6" s="47"/>
      <c r="AI6" s="22"/>
      <c r="AJ6" s="128" t="s">
        <v>42</v>
      </c>
      <c r="AK6" s="45">
        <v>3</v>
      </c>
      <c r="AL6" s="46">
        <v>2</v>
      </c>
      <c r="AM6" s="46">
        <v>3</v>
      </c>
      <c r="AN6" s="46">
        <v>14</v>
      </c>
      <c r="AO6" s="47">
        <v>15</v>
      </c>
      <c r="AP6" s="57"/>
    </row>
    <row r="7" spans="1:42" x14ac:dyDescent="0.2">
      <c r="A7" s="127"/>
      <c r="B7" s="48"/>
      <c r="C7" s="49"/>
      <c r="D7" s="49">
        <v>1</v>
      </c>
      <c r="E7" s="49">
        <v>0</v>
      </c>
      <c r="F7" s="50">
        <v>1</v>
      </c>
      <c r="G7" s="22"/>
      <c r="H7" s="127"/>
      <c r="I7" s="48">
        <v>2</v>
      </c>
      <c r="J7" s="49"/>
      <c r="K7" s="49">
        <v>1</v>
      </c>
      <c r="L7" s="49">
        <v>8</v>
      </c>
      <c r="M7" s="50">
        <v>6</v>
      </c>
      <c r="N7" s="22"/>
      <c r="O7" s="127" t="s">
        <v>42</v>
      </c>
      <c r="P7" s="48"/>
      <c r="Q7" s="49"/>
      <c r="R7" s="49">
        <v>1</v>
      </c>
      <c r="S7" s="49">
        <v>0</v>
      </c>
      <c r="T7" s="50">
        <v>4</v>
      </c>
      <c r="U7" s="22"/>
      <c r="V7" s="127" t="s">
        <v>42</v>
      </c>
      <c r="W7" s="48"/>
      <c r="X7" s="49"/>
      <c r="Y7" s="49">
        <v>1</v>
      </c>
      <c r="Z7" s="49">
        <v>3</v>
      </c>
      <c r="AA7" s="50">
        <v>4</v>
      </c>
      <c r="AB7" s="22"/>
      <c r="AC7" s="127" t="s">
        <v>42</v>
      </c>
      <c r="AD7" s="48"/>
      <c r="AE7" s="49"/>
      <c r="AF7" s="49"/>
      <c r="AG7" s="49"/>
      <c r="AH7" s="50"/>
      <c r="AI7" s="22"/>
      <c r="AJ7" s="127" t="s">
        <v>42</v>
      </c>
      <c r="AK7" s="48">
        <v>1</v>
      </c>
      <c r="AL7" s="49">
        <v>1</v>
      </c>
      <c r="AM7" s="49">
        <v>1</v>
      </c>
      <c r="AN7" s="49">
        <v>4</v>
      </c>
      <c r="AO7" s="50">
        <v>4</v>
      </c>
      <c r="AP7" s="57"/>
    </row>
    <row r="8" spans="1:42" x14ac:dyDescent="0.2">
      <c r="A8" s="126" t="s">
        <v>43</v>
      </c>
      <c r="B8" s="48">
        <v>2</v>
      </c>
      <c r="C8" s="49">
        <v>0</v>
      </c>
      <c r="D8" s="49">
        <v>4</v>
      </c>
      <c r="E8" s="49">
        <v>9</v>
      </c>
      <c r="F8" s="50">
        <v>14</v>
      </c>
      <c r="G8" s="22"/>
      <c r="H8" s="126" t="s">
        <v>43</v>
      </c>
      <c r="I8" s="48">
        <v>2</v>
      </c>
      <c r="J8" s="49">
        <v>3</v>
      </c>
      <c r="K8" s="49">
        <v>2</v>
      </c>
      <c r="L8" s="49">
        <v>11</v>
      </c>
      <c r="M8" s="50">
        <v>13</v>
      </c>
      <c r="N8" s="22"/>
      <c r="O8" s="126" t="s">
        <v>43</v>
      </c>
      <c r="P8" s="48">
        <v>3</v>
      </c>
      <c r="Q8" s="49">
        <v>1</v>
      </c>
      <c r="R8" s="49">
        <v>3</v>
      </c>
      <c r="S8" s="49">
        <v>10</v>
      </c>
      <c r="T8" s="50">
        <v>14</v>
      </c>
      <c r="U8" s="22"/>
      <c r="V8" s="126" t="s">
        <v>43</v>
      </c>
      <c r="W8" s="48">
        <v>5</v>
      </c>
      <c r="X8" s="49">
        <v>2</v>
      </c>
      <c r="Y8" s="49">
        <v>0</v>
      </c>
      <c r="Z8" s="49">
        <v>22</v>
      </c>
      <c r="AA8" s="50">
        <v>5</v>
      </c>
      <c r="AB8" s="22"/>
      <c r="AC8" s="126" t="s">
        <v>43</v>
      </c>
      <c r="AD8" s="48"/>
      <c r="AE8" s="49"/>
      <c r="AF8" s="49"/>
      <c r="AG8" s="49"/>
      <c r="AH8" s="50"/>
      <c r="AI8" s="22"/>
      <c r="AJ8" s="126" t="s">
        <v>43</v>
      </c>
      <c r="AK8" s="48">
        <v>4</v>
      </c>
      <c r="AL8" s="49">
        <v>1</v>
      </c>
      <c r="AM8" s="49">
        <v>2</v>
      </c>
      <c r="AN8" s="49">
        <v>11</v>
      </c>
      <c r="AO8" s="50">
        <v>12</v>
      </c>
      <c r="AP8" s="57"/>
    </row>
    <row r="9" spans="1:42" x14ac:dyDescent="0.2">
      <c r="A9" s="127"/>
      <c r="B9" s="48"/>
      <c r="C9" s="49">
        <v>1</v>
      </c>
      <c r="D9" s="49">
        <v>1</v>
      </c>
      <c r="E9" s="49">
        <v>5</v>
      </c>
      <c r="F9" s="50">
        <v>6</v>
      </c>
      <c r="G9" s="22"/>
      <c r="H9" s="127"/>
      <c r="I9" s="48">
        <v>2</v>
      </c>
      <c r="J9" s="49"/>
      <c r="K9" s="49"/>
      <c r="L9" s="49">
        <v>7</v>
      </c>
      <c r="M9" s="50">
        <v>1</v>
      </c>
      <c r="N9" s="22"/>
      <c r="O9" s="127"/>
      <c r="P9" s="48"/>
      <c r="Q9" s="49"/>
      <c r="R9" s="49">
        <v>1</v>
      </c>
      <c r="S9" s="49">
        <v>0</v>
      </c>
      <c r="T9" s="50">
        <v>2</v>
      </c>
      <c r="U9" s="22"/>
      <c r="V9" s="127"/>
      <c r="W9" s="48">
        <v>1</v>
      </c>
      <c r="X9" s="49">
        <v>1</v>
      </c>
      <c r="Y9" s="49">
        <v>1</v>
      </c>
      <c r="Z9" s="49">
        <v>6</v>
      </c>
      <c r="AA9" s="50">
        <v>5</v>
      </c>
      <c r="AB9" s="22"/>
      <c r="AC9" s="127"/>
      <c r="AD9" s="48"/>
      <c r="AE9" s="49"/>
      <c r="AF9" s="49"/>
      <c r="AG9" s="49"/>
      <c r="AH9" s="50"/>
      <c r="AI9" s="22"/>
      <c r="AJ9" s="127"/>
      <c r="AK9" s="48"/>
      <c r="AL9" s="49"/>
      <c r="AM9" s="49">
        <v>1</v>
      </c>
      <c r="AN9" s="49">
        <v>1</v>
      </c>
      <c r="AO9" s="50">
        <v>3</v>
      </c>
      <c r="AP9" s="57"/>
    </row>
    <row r="10" spans="1:42" x14ac:dyDescent="0.2">
      <c r="A10" s="126" t="s">
        <v>44</v>
      </c>
      <c r="B10" s="25">
        <v>3</v>
      </c>
      <c r="C10" s="15">
        <v>0</v>
      </c>
      <c r="D10" s="15">
        <v>4</v>
      </c>
      <c r="E10" s="15">
        <v>10</v>
      </c>
      <c r="F10" s="16">
        <v>14</v>
      </c>
      <c r="G10" s="22"/>
      <c r="H10" s="126" t="s">
        <v>44</v>
      </c>
      <c r="I10" s="25">
        <v>5</v>
      </c>
      <c r="J10" s="15">
        <v>1</v>
      </c>
      <c r="K10" s="15">
        <v>0</v>
      </c>
      <c r="L10" s="15">
        <v>18</v>
      </c>
      <c r="M10" s="16">
        <v>8</v>
      </c>
      <c r="N10" s="22"/>
      <c r="O10" s="126" t="s">
        <v>44</v>
      </c>
      <c r="P10" s="25">
        <v>2</v>
      </c>
      <c r="Q10" s="15">
        <v>0</v>
      </c>
      <c r="R10" s="15">
        <v>5</v>
      </c>
      <c r="S10" s="15">
        <v>4</v>
      </c>
      <c r="T10" s="16">
        <v>10</v>
      </c>
      <c r="U10" s="22"/>
      <c r="V10" s="126" t="s">
        <v>44</v>
      </c>
      <c r="W10" s="25">
        <v>6</v>
      </c>
      <c r="X10" s="15">
        <v>1</v>
      </c>
      <c r="Y10" s="15">
        <v>0</v>
      </c>
      <c r="Z10" s="15">
        <v>21</v>
      </c>
      <c r="AA10" s="16">
        <v>5</v>
      </c>
      <c r="AB10" s="22"/>
      <c r="AC10" s="126" t="s">
        <v>44</v>
      </c>
      <c r="AD10" s="25"/>
      <c r="AE10" s="15"/>
      <c r="AF10" s="15"/>
      <c r="AG10" s="15"/>
      <c r="AH10" s="16"/>
      <c r="AI10" s="22"/>
      <c r="AJ10" s="126" t="s">
        <v>44</v>
      </c>
      <c r="AK10" s="25">
        <v>1</v>
      </c>
      <c r="AL10" s="15">
        <v>2</v>
      </c>
      <c r="AM10" s="15">
        <v>4</v>
      </c>
      <c r="AN10" s="15">
        <v>7</v>
      </c>
      <c r="AO10" s="16">
        <v>10</v>
      </c>
      <c r="AP10" s="57"/>
    </row>
    <row r="11" spans="1:42" x14ac:dyDescent="0.2">
      <c r="A11" s="127"/>
      <c r="B11" s="25"/>
      <c r="C11" s="15">
        <v>1</v>
      </c>
      <c r="D11" s="15"/>
      <c r="E11" s="15">
        <v>1</v>
      </c>
      <c r="F11" s="16">
        <v>1</v>
      </c>
      <c r="G11" s="22"/>
      <c r="H11" s="127"/>
      <c r="I11" s="25"/>
      <c r="J11" s="15"/>
      <c r="K11" s="15">
        <v>1</v>
      </c>
      <c r="L11" s="15">
        <v>2</v>
      </c>
      <c r="M11" s="16">
        <v>3</v>
      </c>
      <c r="N11" s="22"/>
      <c r="O11" s="127"/>
      <c r="P11" s="25"/>
      <c r="Q11" s="15"/>
      <c r="R11" s="15"/>
      <c r="S11" s="15"/>
      <c r="T11" s="16"/>
      <c r="U11" s="22"/>
      <c r="V11" s="127"/>
      <c r="W11" s="25">
        <v>2</v>
      </c>
      <c r="X11" s="15">
        <v>1</v>
      </c>
      <c r="Y11" s="15"/>
      <c r="Z11" s="15">
        <v>6</v>
      </c>
      <c r="AA11" s="16">
        <v>3</v>
      </c>
      <c r="AB11" s="22"/>
      <c r="AC11" s="127"/>
      <c r="AD11" s="25"/>
      <c r="AE11" s="15"/>
      <c r="AF11" s="15"/>
      <c r="AG11" s="15"/>
      <c r="AH11" s="16"/>
      <c r="AI11" s="22"/>
      <c r="AJ11" s="127"/>
      <c r="AK11" s="25"/>
      <c r="AL11" s="15"/>
      <c r="AM11" s="15"/>
      <c r="AN11" s="15"/>
      <c r="AO11" s="16"/>
      <c r="AP11" s="57"/>
    </row>
    <row r="12" spans="1:42" x14ac:dyDescent="0.2">
      <c r="A12" s="126" t="s">
        <v>45</v>
      </c>
      <c r="B12" s="25">
        <v>2</v>
      </c>
      <c r="C12" s="15">
        <v>3</v>
      </c>
      <c r="D12" s="15">
        <v>2</v>
      </c>
      <c r="E12" s="15">
        <v>14</v>
      </c>
      <c r="F12" s="16">
        <v>12</v>
      </c>
      <c r="G12" s="22"/>
      <c r="H12" s="126" t="s">
        <v>45</v>
      </c>
      <c r="I12" s="25">
        <v>3</v>
      </c>
      <c r="J12" s="15">
        <v>0</v>
      </c>
      <c r="K12" s="15">
        <v>4</v>
      </c>
      <c r="L12" s="15">
        <v>15</v>
      </c>
      <c r="M12" s="16">
        <v>17</v>
      </c>
      <c r="N12" s="22"/>
      <c r="O12" s="126" t="s">
        <v>45</v>
      </c>
      <c r="P12" s="25">
        <v>3</v>
      </c>
      <c r="Q12" s="15">
        <v>1</v>
      </c>
      <c r="R12" s="15">
        <v>3</v>
      </c>
      <c r="S12" s="15">
        <v>9</v>
      </c>
      <c r="T12" s="16">
        <v>11</v>
      </c>
      <c r="U12" s="22"/>
      <c r="V12" s="126" t="s">
        <v>45</v>
      </c>
      <c r="W12" s="25">
        <v>5</v>
      </c>
      <c r="X12" s="15">
        <v>1</v>
      </c>
      <c r="Y12" s="15">
        <v>1</v>
      </c>
      <c r="Z12" s="15">
        <v>20</v>
      </c>
      <c r="AA12" s="16">
        <v>14</v>
      </c>
      <c r="AB12" s="22"/>
      <c r="AC12" s="126" t="s">
        <v>45</v>
      </c>
      <c r="AD12" s="25">
        <v>0</v>
      </c>
      <c r="AE12" s="15">
        <v>2</v>
      </c>
      <c r="AF12" s="15">
        <v>5</v>
      </c>
      <c r="AG12" s="15">
        <v>6</v>
      </c>
      <c r="AH12" s="16">
        <v>21</v>
      </c>
      <c r="AI12" s="22"/>
      <c r="AJ12" s="126" t="s">
        <v>45</v>
      </c>
      <c r="AK12" s="25">
        <v>2</v>
      </c>
      <c r="AL12" s="15">
        <v>1</v>
      </c>
      <c r="AM12" s="15">
        <v>4</v>
      </c>
      <c r="AN12" s="15">
        <v>9</v>
      </c>
      <c r="AO12" s="16">
        <v>12</v>
      </c>
      <c r="AP12" s="57"/>
    </row>
    <row r="13" spans="1:42" x14ac:dyDescent="0.2">
      <c r="A13" s="127"/>
      <c r="B13" s="25"/>
      <c r="C13" s="15"/>
      <c r="D13" s="15">
        <v>1</v>
      </c>
      <c r="E13" s="15">
        <v>2</v>
      </c>
      <c r="F13" s="16">
        <v>5</v>
      </c>
      <c r="G13" s="22"/>
      <c r="H13" s="127"/>
      <c r="I13" s="25">
        <v>2</v>
      </c>
      <c r="J13" s="15"/>
      <c r="K13" s="15">
        <v>1</v>
      </c>
      <c r="L13" s="15">
        <v>9</v>
      </c>
      <c r="M13" s="16">
        <v>4</v>
      </c>
      <c r="N13" s="22"/>
      <c r="O13" s="127"/>
      <c r="P13" s="25">
        <v>3</v>
      </c>
      <c r="Q13" s="15"/>
      <c r="R13" s="15"/>
      <c r="S13" s="15">
        <v>9</v>
      </c>
      <c r="T13" s="16">
        <v>4</v>
      </c>
      <c r="U13" s="22"/>
      <c r="V13" s="127"/>
      <c r="W13" s="25">
        <v>3</v>
      </c>
      <c r="X13" s="15"/>
      <c r="Y13" s="15"/>
      <c r="Z13" s="15">
        <v>8</v>
      </c>
      <c r="AA13" s="16">
        <v>3</v>
      </c>
      <c r="AB13" s="22"/>
      <c r="AC13" s="127"/>
      <c r="AD13" s="25"/>
      <c r="AE13" s="15"/>
      <c r="AF13" s="15">
        <v>1</v>
      </c>
      <c r="AG13" s="15">
        <v>1</v>
      </c>
      <c r="AH13" s="16">
        <v>3</v>
      </c>
      <c r="AI13" s="22"/>
      <c r="AJ13" s="127"/>
      <c r="AK13" s="25"/>
      <c r="AL13" s="15"/>
      <c r="AM13" s="15">
        <v>1</v>
      </c>
      <c r="AN13" s="15">
        <v>2</v>
      </c>
      <c r="AO13" s="16">
        <v>3</v>
      </c>
      <c r="AP13" s="57"/>
    </row>
    <row r="14" spans="1:42" x14ac:dyDescent="0.2">
      <c r="A14" s="126" t="s">
        <v>46</v>
      </c>
      <c r="B14" s="25">
        <v>2</v>
      </c>
      <c r="C14" s="15">
        <v>1</v>
      </c>
      <c r="D14" s="15">
        <v>2</v>
      </c>
      <c r="E14" s="15">
        <v>13</v>
      </c>
      <c r="F14" s="16">
        <v>15</v>
      </c>
      <c r="G14" s="22"/>
      <c r="H14" s="126" t="s">
        <v>46</v>
      </c>
      <c r="I14" s="25">
        <v>5</v>
      </c>
      <c r="J14" s="15">
        <v>0</v>
      </c>
      <c r="K14" s="15">
        <v>0</v>
      </c>
      <c r="L14" s="15">
        <v>18</v>
      </c>
      <c r="M14" s="16">
        <v>1</v>
      </c>
      <c r="N14" s="22"/>
      <c r="O14" s="126" t="s">
        <v>46</v>
      </c>
      <c r="P14" s="25">
        <v>3</v>
      </c>
      <c r="Q14" s="15">
        <v>0</v>
      </c>
      <c r="R14" s="15">
        <v>2</v>
      </c>
      <c r="S14" s="15">
        <v>5</v>
      </c>
      <c r="T14" s="16">
        <v>5</v>
      </c>
      <c r="U14" s="22"/>
      <c r="V14" s="126" t="s">
        <v>46</v>
      </c>
      <c r="W14" s="25"/>
      <c r="X14" s="15"/>
      <c r="Y14" s="15"/>
      <c r="Z14" s="15"/>
      <c r="AA14" s="16"/>
      <c r="AB14" s="22"/>
      <c r="AC14" s="126" t="s">
        <v>46</v>
      </c>
      <c r="AD14" s="25">
        <v>0</v>
      </c>
      <c r="AE14" s="15">
        <v>2</v>
      </c>
      <c r="AF14" s="15">
        <v>3</v>
      </c>
      <c r="AG14" s="15">
        <v>2</v>
      </c>
      <c r="AH14" s="16">
        <v>8</v>
      </c>
      <c r="AI14" s="22"/>
      <c r="AJ14" s="126" t="s">
        <v>46</v>
      </c>
      <c r="AK14" s="25"/>
      <c r="AL14" s="15"/>
      <c r="AM14" s="15"/>
      <c r="AN14" s="15"/>
      <c r="AO14" s="16"/>
      <c r="AP14" s="57"/>
    </row>
    <row r="15" spans="1:42" x14ac:dyDescent="0.2">
      <c r="A15" s="127"/>
      <c r="B15" s="25">
        <v>3</v>
      </c>
      <c r="C15" s="15"/>
      <c r="D15" s="15"/>
      <c r="E15" s="15">
        <v>17</v>
      </c>
      <c r="F15" s="16">
        <v>4</v>
      </c>
      <c r="G15" s="22"/>
      <c r="H15" s="127"/>
      <c r="I15" s="25"/>
      <c r="J15" s="15"/>
      <c r="K15" s="15">
        <v>1</v>
      </c>
      <c r="L15" s="15">
        <v>1</v>
      </c>
      <c r="M15" s="16">
        <v>4</v>
      </c>
      <c r="N15" s="22"/>
      <c r="O15" s="127"/>
      <c r="P15" s="25"/>
      <c r="Q15" s="15"/>
      <c r="R15" s="15">
        <v>1</v>
      </c>
      <c r="S15" s="15">
        <v>1</v>
      </c>
      <c r="T15" s="16">
        <v>6</v>
      </c>
      <c r="U15" s="22"/>
      <c r="V15" s="127"/>
      <c r="W15" s="25"/>
      <c r="X15" s="15"/>
      <c r="Y15" s="15"/>
      <c r="Z15" s="15"/>
      <c r="AA15" s="16"/>
      <c r="AB15" s="22"/>
      <c r="AC15" s="127"/>
      <c r="AD15" s="25"/>
      <c r="AE15" s="15"/>
      <c r="AF15" s="15">
        <v>2</v>
      </c>
      <c r="AG15" s="15">
        <v>2</v>
      </c>
      <c r="AH15" s="16">
        <v>4</v>
      </c>
      <c r="AI15" s="22"/>
      <c r="AJ15" s="127"/>
      <c r="AK15" s="25"/>
      <c r="AL15" s="15"/>
      <c r="AM15" s="15"/>
      <c r="AN15" s="15"/>
      <c r="AO15" s="16"/>
      <c r="AP15" s="57"/>
    </row>
    <row r="16" spans="1:42" x14ac:dyDescent="0.2">
      <c r="A16" s="126" t="s">
        <v>47</v>
      </c>
      <c r="B16" s="25">
        <v>1</v>
      </c>
      <c r="C16" s="15">
        <v>3</v>
      </c>
      <c r="D16" s="15">
        <v>2</v>
      </c>
      <c r="E16" s="15">
        <v>13</v>
      </c>
      <c r="F16" s="16">
        <v>15</v>
      </c>
      <c r="G16" s="22"/>
      <c r="H16" s="126" t="s">
        <v>47</v>
      </c>
      <c r="I16" s="25">
        <v>2</v>
      </c>
      <c r="J16" s="15">
        <v>2</v>
      </c>
      <c r="K16" s="15">
        <v>2</v>
      </c>
      <c r="L16" s="15">
        <v>9</v>
      </c>
      <c r="M16" s="16">
        <v>10</v>
      </c>
      <c r="N16" s="22"/>
      <c r="O16" s="126" t="s">
        <v>47</v>
      </c>
      <c r="P16" s="25">
        <v>1</v>
      </c>
      <c r="Q16" s="15">
        <v>2</v>
      </c>
      <c r="R16" s="15">
        <v>3</v>
      </c>
      <c r="S16" s="15">
        <v>4</v>
      </c>
      <c r="T16" s="16">
        <v>7</v>
      </c>
      <c r="U16" s="22"/>
      <c r="V16" s="126" t="s">
        <v>47</v>
      </c>
      <c r="W16" s="25"/>
      <c r="X16" s="15"/>
      <c r="Y16" s="15"/>
      <c r="Z16" s="15"/>
      <c r="AA16" s="16"/>
      <c r="AB16" s="22"/>
      <c r="AC16" s="126" t="s">
        <v>47</v>
      </c>
      <c r="AD16" s="25"/>
      <c r="AE16" s="15"/>
      <c r="AF16" s="15"/>
      <c r="AG16" s="15"/>
      <c r="AH16" s="16"/>
      <c r="AI16" s="22"/>
      <c r="AJ16" s="126" t="s">
        <v>47</v>
      </c>
      <c r="AK16" s="25"/>
      <c r="AL16" s="15"/>
      <c r="AM16" s="15"/>
      <c r="AN16" s="15"/>
      <c r="AO16" s="16"/>
      <c r="AP16" s="57"/>
    </row>
    <row r="17" spans="1:42" x14ac:dyDescent="0.2">
      <c r="A17" s="127"/>
      <c r="B17" s="25">
        <v>1</v>
      </c>
      <c r="C17" s="15"/>
      <c r="D17" s="15">
        <v>1</v>
      </c>
      <c r="E17" s="15">
        <v>4</v>
      </c>
      <c r="F17" s="16">
        <v>4</v>
      </c>
      <c r="G17" s="22"/>
      <c r="H17" s="127"/>
      <c r="I17" s="25">
        <v>2</v>
      </c>
      <c r="J17" s="15"/>
      <c r="K17" s="15">
        <v>1</v>
      </c>
      <c r="L17" s="15">
        <v>7</v>
      </c>
      <c r="M17" s="16">
        <v>5</v>
      </c>
      <c r="N17" s="22"/>
      <c r="O17" s="127"/>
      <c r="P17" s="25"/>
      <c r="Q17" s="15"/>
      <c r="R17" s="15">
        <v>2</v>
      </c>
      <c r="S17" s="15">
        <v>3</v>
      </c>
      <c r="T17" s="16">
        <v>6</v>
      </c>
      <c r="U17" s="22"/>
      <c r="V17" s="127"/>
      <c r="W17" s="25"/>
      <c r="X17" s="15"/>
      <c r="Y17" s="15"/>
      <c r="Z17" s="15"/>
      <c r="AA17" s="16"/>
      <c r="AB17" s="22"/>
      <c r="AC17" s="127"/>
      <c r="AD17" s="25"/>
      <c r="AE17" s="15"/>
      <c r="AF17" s="15"/>
      <c r="AG17" s="15"/>
      <c r="AH17" s="16"/>
      <c r="AI17" s="22"/>
      <c r="AJ17" s="127"/>
      <c r="AK17" s="25"/>
      <c r="AL17" s="15"/>
      <c r="AM17" s="15"/>
      <c r="AN17" s="15"/>
      <c r="AO17" s="16"/>
      <c r="AP17" s="57"/>
    </row>
    <row r="18" spans="1:42" x14ac:dyDescent="0.2">
      <c r="A18" s="126" t="s">
        <v>48</v>
      </c>
      <c r="B18" s="25">
        <v>1</v>
      </c>
      <c r="C18" s="15">
        <v>2</v>
      </c>
      <c r="D18" s="15">
        <v>3</v>
      </c>
      <c r="E18" s="15">
        <v>13</v>
      </c>
      <c r="F18" s="16">
        <v>14</v>
      </c>
      <c r="G18" s="22"/>
      <c r="H18" s="126" t="s">
        <v>48</v>
      </c>
      <c r="I18" s="25">
        <v>3</v>
      </c>
      <c r="J18" s="15">
        <v>2</v>
      </c>
      <c r="K18" s="15">
        <v>1</v>
      </c>
      <c r="L18" s="15">
        <v>11</v>
      </c>
      <c r="M18" s="16">
        <v>7</v>
      </c>
      <c r="N18" s="22"/>
      <c r="O18" s="126" t="s">
        <v>48</v>
      </c>
      <c r="P18" s="25">
        <v>3</v>
      </c>
      <c r="Q18" s="15">
        <v>2</v>
      </c>
      <c r="R18" s="15">
        <v>1</v>
      </c>
      <c r="S18" s="15">
        <v>9</v>
      </c>
      <c r="T18" s="16">
        <v>7</v>
      </c>
      <c r="U18" s="22"/>
      <c r="V18" s="126" t="s">
        <v>48</v>
      </c>
      <c r="W18" s="25"/>
      <c r="X18" s="15"/>
      <c r="Y18" s="15"/>
      <c r="Z18" s="15"/>
      <c r="AA18" s="16"/>
      <c r="AB18" s="22"/>
      <c r="AC18" s="126" t="s">
        <v>48</v>
      </c>
      <c r="AD18" s="25"/>
      <c r="AE18" s="15"/>
      <c r="AF18" s="15"/>
      <c r="AG18" s="15"/>
      <c r="AH18" s="16"/>
      <c r="AI18" s="22"/>
      <c r="AJ18" s="126" t="s">
        <v>48</v>
      </c>
      <c r="AK18" s="25"/>
      <c r="AL18" s="15"/>
      <c r="AM18" s="15"/>
      <c r="AN18" s="15"/>
      <c r="AO18" s="16"/>
      <c r="AP18" s="57"/>
    </row>
    <row r="19" spans="1:42" x14ac:dyDescent="0.2">
      <c r="A19" s="127"/>
      <c r="B19" s="25"/>
      <c r="C19" s="15">
        <v>1</v>
      </c>
      <c r="D19" s="15">
        <v>1</v>
      </c>
      <c r="E19" s="15">
        <v>3</v>
      </c>
      <c r="F19" s="16">
        <v>5</v>
      </c>
      <c r="G19" s="22"/>
      <c r="H19" s="127"/>
      <c r="I19" s="25">
        <v>2</v>
      </c>
      <c r="J19" s="15"/>
      <c r="K19" s="15">
        <v>1</v>
      </c>
      <c r="L19" s="15">
        <v>9</v>
      </c>
      <c r="M19" s="16">
        <v>7</v>
      </c>
      <c r="N19" s="22"/>
      <c r="O19" s="127"/>
      <c r="P19" s="25">
        <v>1</v>
      </c>
      <c r="Q19" s="15"/>
      <c r="R19" s="15">
        <v>2</v>
      </c>
      <c r="S19" s="15">
        <v>5</v>
      </c>
      <c r="T19" s="16">
        <v>7</v>
      </c>
      <c r="U19" s="22"/>
      <c r="V19" s="127"/>
      <c r="W19" s="25"/>
      <c r="X19" s="15"/>
      <c r="Y19" s="15"/>
      <c r="Z19" s="15"/>
      <c r="AA19" s="16"/>
      <c r="AB19" s="22"/>
      <c r="AC19" s="127"/>
      <c r="AD19" s="25"/>
      <c r="AE19" s="15"/>
      <c r="AF19" s="15"/>
      <c r="AG19" s="15"/>
      <c r="AH19" s="16"/>
      <c r="AI19" s="22"/>
      <c r="AJ19" s="127"/>
      <c r="AK19" s="25"/>
      <c r="AL19" s="15"/>
      <c r="AM19" s="15"/>
      <c r="AN19" s="15"/>
      <c r="AO19" s="16"/>
      <c r="AP19" s="57"/>
    </row>
    <row r="20" spans="1:42" x14ac:dyDescent="0.2">
      <c r="A20" s="126" t="s">
        <v>49</v>
      </c>
      <c r="B20" s="25">
        <v>1</v>
      </c>
      <c r="C20" s="15">
        <v>3</v>
      </c>
      <c r="D20" s="15">
        <v>1</v>
      </c>
      <c r="E20" s="15">
        <v>3</v>
      </c>
      <c r="F20" s="16">
        <v>5</v>
      </c>
      <c r="G20" s="22"/>
      <c r="H20" s="126" t="s">
        <v>49</v>
      </c>
      <c r="I20" s="25"/>
      <c r="J20" s="15"/>
      <c r="K20" s="15"/>
      <c r="L20" s="15"/>
      <c r="M20" s="16"/>
      <c r="N20" s="22"/>
      <c r="O20" s="126" t="s">
        <v>49</v>
      </c>
      <c r="P20" s="25">
        <v>3</v>
      </c>
      <c r="Q20" s="15">
        <v>0</v>
      </c>
      <c r="R20" s="15">
        <v>2</v>
      </c>
      <c r="S20" s="15">
        <v>8</v>
      </c>
      <c r="T20" s="16">
        <v>11</v>
      </c>
      <c r="U20" s="22"/>
      <c r="V20" s="126" t="s">
        <v>49</v>
      </c>
      <c r="W20" s="25"/>
      <c r="X20" s="15"/>
      <c r="Y20" s="15"/>
      <c r="Z20" s="15"/>
      <c r="AA20" s="16"/>
      <c r="AB20" s="22"/>
      <c r="AC20" s="126" t="s">
        <v>49</v>
      </c>
      <c r="AD20" s="25">
        <v>0</v>
      </c>
      <c r="AE20" s="15">
        <v>1</v>
      </c>
      <c r="AF20" s="15">
        <v>4</v>
      </c>
      <c r="AG20" s="15">
        <v>5</v>
      </c>
      <c r="AH20" s="16">
        <v>13</v>
      </c>
      <c r="AI20" s="22"/>
      <c r="AJ20" s="126" t="s">
        <v>49</v>
      </c>
      <c r="AK20" s="25">
        <v>2</v>
      </c>
      <c r="AL20" s="15">
        <v>1</v>
      </c>
      <c r="AM20" s="15">
        <v>2</v>
      </c>
      <c r="AN20" s="15">
        <v>3</v>
      </c>
      <c r="AO20" s="16">
        <v>6</v>
      </c>
      <c r="AP20" s="57"/>
    </row>
    <row r="21" spans="1:42" x14ac:dyDescent="0.2">
      <c r="A21" s="127"/>
      <c r="B21" s="25">
        <v>2</v>
      </c>
      <c r="C21" s="15"/>
      <c r="D21" s="15">
        <v>1</v>
      </c>
      <c r="E21" s="15">
        <v>5</v>
      </c>
      <c r="F21" s="16">
        <v>4</v>
      </c>
      <c r="G21" s="22"/>
      <c r="H21" s="127"/>
      <c r="I21" s="25"/>
      <c r="J21" s="15"/>
      <c r="K21" s="15"/>
      <c r="L21" s="15"/>
      <c r="M21" s="16"/>
      <c r="N21" s="22"/>
      <c r="O21" s="127"/>
      <c r="P21" s="25">
        <v>2</v>
      </c>
      <c r="Q21" s="15"/>
      <c r="R21" s="15">
        <v>1</v>
      </c>
      <c r="S21" s="15">
        <v>5</v>
      </c>
      <c r="T21" s="16">
        <v>2</v>
      </c>
      <c r="U21" s="22"/>
      <c r="V21" s="127"/>
      <c r="W21" s="25"/>
      <c r="X21" s="15"/>
      <c r="Y21" s="15"/>
      <c r="Z21" s="15"/>
      <c r="AA21" s="16"/>
      <c r="AB21" s="22"/>
      <c r="AC21" s="127"/>
      <c r="AD21" s="25"/>
      <c r="AE21" s="15"/>
      <c r="AF21" s="15">
        <v>2</v>
      </c>
      <c r="AG21" s="15">
        <v>2</v>
      </c>
      <c r="AH21" s="16">
        <v>4</v>
      </c>
      <c r="AI21" s="22"/>
      <c r="AJ21" s="127"/>
      <c r="AK21" s="25"/>
      <c r="AL21" s="15"/>
      <c r="AM21" s="15">
        <v>1</v>
      </c>
      <c r="AN21" s="15">
        <v>0</v>
      </c>
      <c r="AO21" s="16">
        <v>2</v>
      </c>
      <c r="AP21" s="57"/>
    </row>
    <row r="22" spans="1:42" x14ac:dyDescent="0.2">
      <c r="A22" s="126" t="s">
        <v>50</v>
      </c>
      <c r="B22" s="25">
        <v>4</v>
      </c>
      <c r="C22" s="15">
        <v>2</v>
      </c>
      <c r="D22" s="15">
        <v>3</v>
      </c>
      <c r="E22" s="15">
        <v>18</v>
      </c>
      <c r="F22" s="16">
        <v>16</v>
      </c>
      <c r="G22" s="22"/>
      <c r="H22" s="126" t="s">
        <v>50</v>
      </c>
      <c r="I22" s="25"/>
      <c r="J22" s="15"/>
      <c r="K22" s="15"/>
      <c r="L22" s="15"/>
      <c r="M22" s="16"/>
      <c r="N22" s="22"/>
      <c r="O22" s="126" t="s">
        <v>50</v>
      </c>
      <c r="P22" s="25">
        <v>4</v>
      </c>
      <c r="Q22" s="15">
        <v>2</v>
      </c>
      <c r="R22" s="15">
        <v>3</v>
      </c>
      <c r="S22" s="15">
        <v>11</v>
      </c>
      <c r="T22" s="16">
        <v>14</v>
      </c>
      <c r="U22" s="22"/>
      <c r="V22" s="126" t="s">
        <v>50</v>
      </c>
      <c r="W22" s="25"/>
      <c r="X22" s="15"/>
      <c r="Y22" s="15"/>
      <c r="Z22" s="15"/>
      <c r="AA22" s="16"/>
      <c r="AB22" s="22"/>
      <c r="AC22" s="126" t="s">
        <v>50</v>
      </c>
      <c r="AD22" s="25">
        <v>0</v>
      </c>
      <c r="AE22" s="15">
        <v>1</v>
      </c>
      <c r="AF22" s="15">
        <v>8</v>
      </c>
      <c r="AG22" s="15">
        <v>5</v>
      </c>
      <c r="AH22" s="16">
        <v>22</v>
      </c>
      <c r="AI22" s="22"/>
      <c r="AJ22" s="126" t="s">
        <v>50</v>
      </c>
      <c r="AK22" s="25"/>
      <c r="AL22" s="15"/>
      <c r="AM22" s="15"/>
      <c r="AN22" s="15"/>
      <c r="AO22" s="16"/>
      <c r="AP22" s="57"/>
    </row>
    <row r="23" spans="1:42" x14ac:dyDescent="0.2">
      <c r="A23" s="127"/>
      <c r="B23" s="25"/>
      <c r="C23" s="15">
        <v>1</v>
      </c>
      <c r="D23" s="15"/>
      <c r="E23" s="15">
        <v>4</v>
      </c>
      <c r="F23" s="16">
        <v>4</v>
      </c>
      <c r="G23" s="22"/>
      <c r="H23" s="127"/>
      <c r="I23" s="25"/>
      <c r="J23" s="15"/>
      <c r="K23" s="15"/>
      <c r="L23" s="15"/>
      <c r="M23" s="16"/>
      <c r="N23" s="22"/>
      <c r="O23" s="127"/>
      <c r="P23" s="25"/>
      <c r="Q23" s="15">
        <v>1</v>
      </c>
      <c r="R23" s="15"/>
      <c r="S23" s="15">
        <v>1</v>
      </c>
      <c r="T23" s="16">
        <v>1</v>
      </c>
      <c r="U23" s="22"/>
      <c r="V23" s="127"/>
      <c r="W23" s="25"/>
      <c r="X23" s="15"/>
      <c r="Y23" s="15"/>
      <c r="Z23" s="15"/>
      <c r="AA23" s="16"/>
      <c r="AB23" s="22"/>
      <c r="AC23" s="127"/>
      <c r="AD23" s="25"/>
      <c r="AE23" s="15"/>
      <c r="AF23" s="15">
        <v>1</v>
      </c>
      <c r="AG23" s="15">
        <v>0</v>
      </c>
      <c r="AH23" s="16">
        <v>2</v>
      </c>
      <c r="AI23" s="22"/>
      <c r="AJ23" s="127"/>
      <c r="AK23" s="25"/>
      <c r="AL23" s="15"/>
      <c r="AM23" s="15"/>
      <c r="AN23" s="15"/>
      <c r="AO23" s="16"/>
      <c r="AP23" s="57"/>
    </row>
    <row r="24" spans="1:42" x14ac:dyDescent="0.2">
      <c r="A24" s="126" t="s">
        <v>51</v>
      </c>
      <c r="B24" s="25">
        <v>1</v>
      </c>
      <c r="C24" s="15">
        <v>1</v>
      </c>
      <c r="D24" s="15">
        <v>3</v>
      </c>
      <c r="E24" s="15">
        <v>13</v>
      </c>
      <c r="F24" s="16">
        <v>13</v>
      </c>
      <c r="G24" s="22"/>
      <c r="H24" s="126" t="s">
        <v>51</v>
      </c>
      <c r="I24" s="25"/>
      <c r="J24" s="15"/>
      <c r="K24" s="15"/>
      <c r="L24" s="15"/>
      <c r="M24" s="16"/>
      <c r="N24" s="22"/>
      <c r="O24" s="126" t="s">
        <v>51</v>
      </c>
      <c r="P24" s="25">
        <v>2</v>
      </c>
      <c r="Q24" s="15">
        <v>1</v>
      </c>
      <c r="R24" s="15">
        <v>3</v>
      </c>
      <c r="S24" s="15">
        <v>7</v>
      </c>
      <c r="T24" s="16">
        <v>10</v>
      </c>
      <c r="U24" s="22"/>
      <c r="V24" s="126" t="s">
        <v>51</v>
      </c>
      <c r="W24" s="25"/>
      <c r="X24" s="15"/>
      <c r="Y24" s="15"/>
      <c r="Z24" s="15"/>
      <c r="AA24" s="16"/>
      <c r="AB24" s="22"/>
      <c r="AC24" s="126" t="s">
        <v>51</v>
      </c>
      <c r="AD24" s="25">
        <v>1</v>
      </c>
      <c r="AE24" s="15">
        <v>0</v>
      </c>
      <c r="AF24" s="15">
        <v>5</v>
      </c>
      <c r="AG24" s="15">
        <v>4</v>
      </c>
      <c r="AH24" s="16">
        <v>16</v>
      </c>
      <c r="AI24" s="22"/>
      <c r="AJ24" s="126" t="s">
        <v>51</v>
      </c>
      <c r="AK24" s="25"/>
      <c r="AL24" s="15"/>
      <c r="AM24" s="15"/>
      <c r="AN24" s="15"/>
      <c r="AO24" s="16"/>
      <c r="AP24" s="57"/>
    </row>
    <row r="25" spans="1:42" x14ac:dyDescent="0.2">
      <c r="A25" s="127"/>
      <c r="B25" s="25">
        <v>1</v>
      </c>
      <c r="C25" s="15"/>
      <c r="D25" s="15">
        <v>1</v>
      </c>
      <c r="E25" s="15">
        <v>10</v>
      </c>
      <c r="F25" s="16">
        <v>4</v>
      </c>
      <c r="G25" s="22"/>
      <c r="H25" s="127"/>
      <c r="I25" s="25"/>
      <c r="J25" s="15"/>
      <c r="K25" s="15"/>
      <c r="L25" s="15"/>
      <c r="M25" s="16"/>
      <c r="N25" s="22"/>
      <c r="O25" s="127"/>
      <c r="P25" s="25"/>
      <c r="Q25" s="15"/>
      <c r="R25" s="15">
        <v>1</v>
      </c>
      <c r="S25" s="15">
        <v>1</v>
      </c>
      <c r="T25" s="16">
        <v>2</v>
      </c>
      <c r="U25" s="22"/>
      <c r="V25" s="127"/>
      <c r="W25" s="25"/>
      <c r="X25" s="15"/>
      <c r="Y25" s="15"/>
      <c r="Z25" s="15"/>
      <c r="AA25" s="16"/>
      <c r="AB25" s="22"/>
      <c r="AC25" s="127"/>
      <c r="AD25" s="25"/>
      <c r="AE25" s="15"/>
      <c r="AF25" s="15"/>
      <c r="AG25" s="15"/>
      <c r="AH25" s="16"/>
      <c r="AI25" s="22"/>
      <c r="AJ25" s="127"/>
      <c r="AK25" s="25"/>
      <c r="AL25" s="15"/>
      <c r="AM25" s="15"/>
      <c r="AN25" s="15"/>
      <c r="AO25" s="16"/>
      <c r="AP25" s="57"/>
    </row>
    <row r="26" spans="1:42" x14ac:dyDescent="0.2">
      <c r="A26" s="126" t="s">
        <v>41</v>
      </c>
      <c r="B26" s="25">
        <v>2</v>
      </c>
      <c r="C26" s="15">
        <v>1</v>
      </c>
      <c r="D26" s="15">
        <v>7</v>
      </c>
      <c r="E26" s="15">
        <v>20</v>
      </c>
      <c r="F26" s="16">
        <v>31</v>
      </c>
      <c r="G26" s="22"/>
      <c r="H26" s="126" t="s">
        <v>41</v>
      </c>
      <c r="I26" s="25"/>
      <c r="J26" s="15"/>
      <c r="K26" s="15"/>
      <c r="L26" s="15"/>
      <c r="M26" s="16"/>
      <c r="N26" s="22"/>
      <c r="O26" s="126" t="s">
        <v>41</v>
      </c>
      <c r="P26" s="25">
        <v>3</v>
      </c>
      <c r="Q26" s="15">
        <v>2</v>
      </c>
      <c r="R26" s="15">
        <v>5</v>
      </c>
      <c r="S26" s="15">
        <v>13</v>
      </c>
      <c r="T26" s="16">
        <v>15</v>
      </c>
      <c r="U26" s="22"/>
      <c r="V26" s="126" t="s">
        <v>41</v>
      </c>
      <c r="W26" s="25"/>
      <c r="X26" s="15"/>
      <c r="Y26" s="15"/>
      <c r="Z26" s="15"/>
      <c r="AA26" s="16"/>
      <c r="AB26" s="22"/>
      <c r="AC26" s="126" t="s">
        <v>41</v>
      </c>
      <c r="AD26" s="25"/>
      <c r="AE26" s="15"/>
      <c r="AF26" s="15"/>
      <c r="AG26" s="15"/>
      <c r="AH26" s="16"/>
      <c r="AI26" s="22"/>
      <c r="AJ26" s="126" t="s">
        <v>41</v>
      </c>
      <c r="AK26" s="25"/>
      <c r="AL26" s="15"/>
      <c r="AM26" s="15"/>
      <c r="AN26" s="15"/>
      <c r="AO26" s="16"/>
      <c r="AP26" s="57"/>
    </row>
    <row r="27" spans="1:42" x14ac:dyDescent="0.2">
      <c r="A27" s="127"/>
      <c r="B27" s="25"/>
      <c r="C27" s="15"/>
      <c r="D27" s="15">
        <v>1</v>
      </c>
      <c r="E27" s="15">
        <v>1</v>
      </c>
      <c r="F27" s="16">
        <v>2</v>
      </c>
      <c r="G27" s="22"/>
      <c r="H27" s="127"/>
      <c r="I27" s="25"/>
      <c r="J27" s="15"/>
      <c r="K27" s="15"/>
      <c r="L27" s="15"/>
      <c r="M27" s="16"/>
      <c r="N27" s="22"/>
      <c r="O27" s="127"/>
      <c r="P27" s="25"/>
      <c r="Q27" s="15">
        <v>1</v>
      </c>
      <c r="R27" s="15"/>
      <c r="S27" s="15">
        <v>0</v>
      </c>
      <c r="T27" s="16">
        <v>0</v>
      </c>
      <c r="U27" s="22"/>
      <c r="V27" s="127"/>
      <c r="W27" s="25"/>
      <c r="X27" s="15"/>
      <c r="Y27" s="15"/>
      <c r="Z27" s="15"/>
      <c r="AA27" s="16"/>
      <c r="AB27" s="22"/>
      <c r="AC27" s="127"/>
      <c r="AD27" s="25"/>
      <c r="AE27" s="15"/>
      <c r="AF27" s="15"/>
      <c r="AG27" s="15"/>
      <c r="AH27" s="16"/>
      <c r="AI27" s="22"/>
      <c r="AJ27" s="127"/>
      <c r="AK27" s="25"/>
      <c r="AL27" s="15"/>
      <c r="AM27" s="15"/>
      <c r="AN27" s="15"/>
      <c r="AO27" s="16"/>
      <c r="AP27" s="57"/>
    </row>
    <row r="28" spans="1:42" x14ac:dyDescent="0.2">
      <c r="A28" s="126" t="s">
        <v>52</v>
      </c>
      <c r="B28" s="25">
        <v>1</v>
      </c>
      <c r="C28" s="15">
        <v>2</v>
      </c>
      <c r="D28" s="15">
        <v>3</v>
      </c>
      <c r="E28" s="15">
        <v>7</v>
      </c>
      <c r="F28" s="16">
        <v>11</v>
      </c>
      <c r="G28" s="22"/>
      <c r="H28" s="126" t="s">
        <v>52</v>
      </c>
      <c r="I28" s="25"/>
      <c r="J28" s="15"/>
      <c r="K28" s="15"/>
      <c r="L28" s="15"/>
      <c r="M28" s="16"/>
      <c r="N28" s="22"/>
      <c r="O28" s="126" t="s">
        <v>52</v>
      </c>
      <c r="P28" s="25">
        <v>1</v>
      </c>
      <c r="Q28" s="15">
        <v>2</v>
      </c>
      <c r="R28" s="15">
        <v>3</v>
      </c>
      <c r="S28" s="15">
        <v>6</v>
      </c>
      <c r="T28" s="16">
        <v>8</v>
      </c>
      <c r="U28" s="22"/>
      <c r="V28" s="126" t="s">
        <v>52</v>
      </c>
      <c r="W28" s="25"/>
      <c r="X28" s="15"/>
      <c r="Y28" s="15"/>
      <c r="Z28" s="15"/>
      <c r="AA28" s="16"/>
      <c r="AB28" s="22"/>
      <c r="AC28" s="126" t="s">
        <v>52</v>
      </c>
      <c r="AD28" s="25">
        <v>2</v>
      </c>
      <c r="AE28" s="15">
        <v>1</v>
      </c>
      <c r="AF28" s="15">
        <v>3</v>
      </c>
      <c r="AG28" s="15">
        <v>4</v>
      </c>
      <c r="AH28" s="16">
        <v>8</v>
      </c>
      <c r="AI28" s="22"/>
      <c r="AJ28" s="126" t="s">
        <v>52</v>
      </c>
      <c r="AK28" s="25">
        <v>2</v>
      </c>
      <c r="AL28" s="15">
        <v>1</v>
      </c>
      <c r="AM28" s="15">
        <v>3</v>
      </c>
      <c r="AN28" s="15">
        <v>3</v>
      </c>
      <c r="AO28" s="16">
        <v>7</v>
      </c>
      <c r="AP28" s="57"/>
    </row>
    <row r="29" spans="1:42" ht="13.5" thickBot="1" x14ac:dyDescent="0.25">
      <c r="A29" s="127"/>
      <c r="B29" s="30"/>
      <c r="C29" s="31"/>
      <c r="D29" s="31"/>
      <c r="E29" s="31"/>
      <c r="F29" s="32"/>
      <c r="G29" s="22"/>
      <c r="H29" s="127"/>
      <c r="I29" s="30"/>
      <c r="J29" s="31"/>
      <c r="K29" s="31"/>
      <c r="L29" s="31"/>
      <c r="M29" s="32"/>
      <c r="N29" s="22"/>
      <c r="O29" s="127"/>
      <c r="P29" s="30">
        <v>1</v>
      </c>
      <c r="Q29" s="31">
        <v>1</v>
      </c>
      <c r="R29" s="31"/>
      <c r="S29" s="31">
        <v>3</v>
      </c>
      <c r="T29" s="32">
        <v>1</v>
      </c>
      <c r="U29" s="22"/>
      <c r="V29" s="127"/>
      <c r="W29" s="30"/>
      <c r="X29" s="31"/>
      <c r="Y29" s="31"/>
      <c r="Z29" s="31"/>
      <c r="AA29" s="32"/>
      <c r="AB29" s="22"/>
      <c r="AC29" s="127"/>
      <c r="AD29" s="30"/>
      <c r="AE29" s="31"/>
      <c r="AF29" s="31">
        <v>1</v>
      </c>
      <c r="AG29" s="31">
        <v>0</v>
      </c>
      <c r="AH29" s="32">
        <v>5</v>
      </c>
      <c r="AI29" s="22"/>
      <c r="AJ29" s="127"/>
      <c r="AK29" s="30"/>
      <c r="AL29" s="31">
        <v>1</v>
      </c>
      <c r="AM29" s="31">
        <v>1</v>
      </c>
      <c r="AN29" s="31">
        <v>2</v>
      </c>
      <c r="AO29" s="32">
        <v>3</v>
      </c>
      <c r="AP29" s="57"/>
    </row>
    <row r="30" spans="1:42" ht="14.25" thickTop="1" thickBot="1" x14ac:dyDescent="0.25">
      <c r="A30" s="21" t="s">
        <v>10</v>
      </c>
      <c r="B30" s="19">
        <f>SUM(B6:B29)</f>
        <v>30</v>
      </c>
      <c r="C30" s="19">
        <f>SUM(C6:C29)</f>
        <v>23</v>
      </c>
      <c r="D30" s="19">
        <f>SUM(D6:D29)</f>
        <v>46</v>
      </c>
      <c r="E30" s="19">
        <f>SUM(E6:E29)</f>
        <v>198</v>
      </c>
      <c r="F30" s="19">
        <f>SUM(F6:F29)</f>
        <v>215</v>
      </c>
      <c r="G30" s="22"/>
      <c r="H30" s="21" t="s">
        <v>10</v>
      </c>
      <c r="I30" s="19">
        <f>SUM(I6:I29)</f>
        <v>34</v>
      </c>
      <c r="J30" s="19">
        <f>SUM(J6:J29)</f>
        <v>11</v>
      </c>
      <c r="K30" s="19">
        <f>SUM(K6:K29)</f>
        <v>16</v>
      </c>
      <c r="L30" s="19">
        <f>SUM(L6:L29)</f>
        <v>149</v>
      </c>
      <c r="M30" s="19">
        <f>SUM(M6:M29)</f>
        <v>101</v>
      </c>
      <c r="N30" s="22"/>
      <c r="O30" s="21" t="s">
        <v>10</v>
      </c>
      <c r="P30" s="19">
        <f>SUM(P6:P29)</f>
        <v>37</v>
      </c>
      <c r="Q30" s="19">
        <f>SUM(Q6:Q29)</f>
        <v>17</v>
      </c>
      <c r="R30" s="19">
        <f>SUM(R6:R29)</f>
        <v>47</v>
      </c>
      <c r="S30" s="19">
        <f>SUM(S6:S29)</f>
        <v>121</v>
      </c>
      <c r="T30" s="19">
        <f>SUM(T6:T29)</f>
        <v>158</v>
      </c>
      <c r="U30" s="22"/>
      <c r="V30" s="21" t="s">
        <v>10</v>
      </c>
      <c r="W30" s="19">
        <f>SUM(W6:W29)</f>
        <v>25</v>
      </c>
      <c r="X30" s="19">
        <f>SUM(X6:X29)</f>
        <v>8</v>
      </c>
      <c r="Y30" s="19">
        <f>SUM(Y6:Y29)</f>
        <v>6</v>
      </c>
      <c r="Z30" s="19">
        <f>SUM(Z6:Z29)</f>
        <v>100</v>
      </c>
      <c r="AA30" s="19">
        <f>SUM(AA6:AA29)</f>
        <v>52</v>
      </c>
      <c r="AB30" s="22"/>
      <c r="AC30" s="21" t="s">
        <v>10</v>
      </c>
      <c r="AD30" s="19">
        <f>SUM(AD6:AD29)</f>
        <v>3</v>
      </c>
      <c r="AE30" s="19">
        <f>SUM(AE6:AE29)</f>
        <v>7</v>
      </c>
      <c r="AF30" s="19">
        <f>SUM(AF6:AF29)</f>
        <v>35</v>
      </c>
      <c r="AG30" s="19">
        <f>SUM(AG6:AG29)</f>
        <v>31</v>
      </c>
      <c r="AH30" s="19">
        <f>SUM(AH6:AH29)</f>
        <v>106</v>
      </c>
      <c r="AI30" s="22"/>
      <c r="AJ30" s="21" t="s">
        <v>10</v>
      </c>
      <c r="AK30" s="19">
        <f>SUM(AK6:AK29)</f>
        <v>15</v>
      </c>
      <c r="AL30" s="19">
        <f>SUM(AL6:AL29)</f>
        <v>10</v>
      </c>
      <c r="AM30" s="19">
        <f>SUM(AM6:AM29)</f>
        <v>23</v>
      </c>
      <c r="AN30" s="19">
        <f>SUM(AN6:AN29)</f>
        <v>56</v>
      </c>
      <c r="AO30" s="19">
        <f>SUM(AO6:AO29)</f>
        <v>77</v>
      </c>
      <c r="AP30" s="57"/>
    </row>
    <row r="31" spans="1:42" ht="14.25" thickTop="1" thickBot="1" x14ac:dyDescent="0.25">
      <c r="A31" s="33"/>
      <c r="B31" s="34"/>
      <c r="C31" s="34"/>
      <c r="D31" s="34"/>
      <c r="E31" s="34"/>
      <c r="F31" s="34"/>
      <c r="G31" s="22"/>
      <c r="H31" s="26"/>
      <c r="I31" s="27"/>
      <c r="J31" s="27"/>
      <c r="K31" s="27"/>
      <c r="L31" s="27"/>
      <c r="M31" s="27"/>
      <c r="N31" s="22"/>
      <c r="O31" s="26"/>
      <c r="P31" s="27"/>
      <c r="Q31" s="27"/>
      <c r="R31" s="27"/>
      <c r="S31" s="27"/>
      <c r="T31" s="27"/>
      <c r="U31" s="22"/>
      <c r="V31" s="26"/>
      <c r="W31" s="27"/>
      <c r="X31" s="27"/>
      <c r="Y31" s="27"/>
      <c r="Z31" s="27"/>
      <c r="AA31" s="27"/>
      <c r="AB31" s="22"/>
      <c r="AC31" s="26"/>
      <c r="AD31" s="27"/>
      <c r="AE31" s="27"/>
      <c r="AF31" s="27"/>
      <c r="AG31" s="27"/>
      <c r="AH31" s="27"/>
      <c r="AI31" s="22"/>
      <c r="AJ31" s="26"/>
      <c r="AK31" s="27"/>
      <c r="AL31" s="27"/>
      <c r="AM31" s="27"/>
      <c r="AN31" s="27"/>
      <c r="AO31" s="27"/>
      <c r="AP31" s="57"/>
    </row>
    <row r="32" spans="1:42" s="36" customFormat="1" ht="18" customHeight="1" thickTop="1" thickBot="1" x14ac:dyDescent="0.35">
      <c r="A32" s="129" t="str">
        <f>Pontuação!A17</f>
        <v xml:space="preserve">Flamengo </v>
      </c>
      <c r="B32" s="130"/>
      <c r="C32" s="130"/>
      <c r="D32" s="130"/>
      <c r="E32" s="130"/>
      <c r="F32" s="131"/>
      <c r="G32" s="29"/>
      <c r="H32" s="129" t="str">
        <f>Pontuação!A19</f>
        <v>Fluminense</v>
      </c>
      <c r="I32" s="130"/>
      <c r="J32" s="130"/>
      <c r="K32" s="130"/>
      <c r="L32" s="130"/>
      <c r="M32" s="131"/>
      <c r="N32" s="29"/>
      <c r="O32" s="129" t="str">
        <f>Pontuação!A21</f>
        <v>Grêmio</v>
      </c>
      <c r="P32" s="130"/>
      <c r="Q32" s="130"/>
      <c r="R32" s="130"/>
      <c r="S32" s="130"/>
      <c r="T32" s="131"/>
      <c r="U32" s="29"/>
      <c r="V32" s="129" t="str">
        <f>Pontuação!A23</f>
        <v>Internazionale</v>
      </c>
      <c r="W32" s="130"/>
      <c r="X32" s="130"/>
      <c r="Y32" s="130"/>
      <c r="Z32" s="130"/>
      <c r="AA32" s="131"/>
      <c r="AB32" s="29"/>
      <c r="AC32" s="129" t="str">
        <f>Pontuação!A25</f>
        <v>Juventus</v>
      </c>
      <c r="AD32" s="130"/>
      <c r="AE32" s="130"/>
      <c r="AF32" s="130"/>
      <c r="AG32" s="130"/>
      <c r="AH32" s="131"/>
      <c r="AI32" s="35"/>
      <c r="AJ32" s="129" t="str">
        <f>Pontuação!A27</f>
        <v>Liverpool</v>
      </c>
      <c r="AK32" s="130"/>
      <c r="AL32" s="130"/>
      <c r="AM32" s="130"/>
      <c r="AN32" s="130"/>
      <c r="AO32" s="131"/>
      <c r="AP32" s="58"/>
    </row>
    <row r="33" spans="1:42" ht="17.25" thickTop="1" thickBot="1" x14ac:dyDescent="0.25">
      <c r="A33" s="24"/>
      <c r="B33" s="20" t="s">
        <v>3</v>
      </c>
      <c r="C33" s="20" t="s">
        <v>4</v>
      </c>
      <c r="D33" s="20" t="s">
        <v>5</v>
      </c>
      <c r="E33" s="20" t="s">
        <v>6</v>
      </c>
      <c r="F33" s="20" t="s">
        <v>7</v>
      </c>
      <c r="G33" s="22"/>
      <c r="H33" s="24"/>
      <c r="I33" s="11" t="s">
        <v>3</v>
      </c>
      <c r="J33" s="11" t="s">
        <v>4</v>
      </c>
      <c r="K33" s="11" t="s">
        <v>5</v>
      </c>
      <c r="L33" s="11" t="s">
        <v>6</v>
      </c>
      <c r="M33" s="11" t="s">
        <v>7</v>
      </c>
      <c r="N33" s="22"/>
      <c r="O33" s="24"/>
      <c r="P33" s="11" t="s">
        <v>3</v>
      </c>
      <c r="Q33" s="11" t="s">
        <v>4</v>
      </c>
      <c r="R33" s="11" t="s">
        <v>5</v>
      </c>
      <c r="S33" s="11" t="s">
        <v>6</v>
      </c>
      <c r="T33" s="11" t="s">
        <v>7</v>
      </c>
      <c r="U33" s="22"/>
      <c r="V33" s="24"/>
      <c r="W33" s="11" t="s">
        <v>3</v>
      </c>
      <c r="X33" s="11" t="s">
        <v>4</v>
      </c>
      <c r="Y33" s="11" t="s">
        <v>5</v>
      </c>
      <c r="Z33" s="11" t="s">
        <v>6</v>
      </c>
      <c r="AA33" s="11" t="s">
        <v>7</v>
      </c>
      <c r="AB33" s="22"/>
      <c r="AC33" s="24"/>
      <c r="AD33" s="11" t="s">
        <v>3</v>
      </c>
      <c r="AE33" s="11" t="s">
        <v>4</v>
      </c>
      <c r="AF33" s="11" t="s">
        <v>5</v>
      </c>
      <c r="AG33" s="11" t="s">
        <v>6</v>
      </c>
      <c r="AH33" s="11" t="s">
        <v>7</v>
      </c>
      <c r="AI33" s="22"/>
      <c r="AJ33" s="24"/>
      <c r="AK33" s="11" t="s">
        <v>3</v>
      </c>
      <c r="AL33" s="11" t="s">
        <v>4</v>
      </c>
      <c r="AM33" s="11" t="s">
        <v>5</v>
      </c>
      <c r="AN33" s="11" t="s">
        <v>6</v>
      </c>
      <c r="AO33" s="11" t="s">
        <v>7</v>
      </c>
      <c r="AP33" s="57"/>
    </row>
    <row r="34" spans="1:42" ht="13.5" thickTop="1" x14ac:dyDescent="0.2">
      <c r="A34" s="128" t="s">
        <v>42</v>
      </c>
      <c r="B34" s="45">
        <v>1</v>
      </c>
      <c r="C34" s="46">
        <v>4</v>
      </c>
      <c r="D34" s="46">
        <v>3</v>
      </c>
      <c r="E34" s="46">
        <v>8</v>
      </c>
      <c r="F34" s="47">
        <v>13</v>
      </c>
      <c r="G34" s="22"/>
      <c r="H34" s="128" t="s">
        <v>42</v>
      </c>
      <c r="I34" s="45">
        <v>3</v>
      </c>
      <c r="J34" s="46">
        <v>2</v>
      </c>
      <c r="K34" s="46">
        <v>3</v>
      </c>
      <c r="L34" s="46">
        <v>9</v>
      </c>
      <c r="M34" s="47">
        <v>10</v>
      </c>
      <c r="N34" s="22"/>
      <c r="O34" s="128" t="s">
        <v>42</v>
      </c>
      <c r="P34" s="45"/>
      <c r="Q34" s="46"/>
      <c r="R34" s="46"/>
      <c r="S34" s="46"/>
      <c r="T34" s="47"/>
      <c r="U34" s="22"/>
      <c r="V34" s="128" t="s">
        <v>42</v>
      </c>
      <c r="W34" s="45">
        <v>6</v>
      </c>
      <c r="X34" s="46">
        <v>0</v>
      </c>
      <c r="Y34" s="46">
        <v>2</v>
      </c>
      <c r="Z34" s="46">
        <v>18</v>
      </c>
      <c r="AA34" s="47">
        <v>16</v>
      </c>
      <c r="AB34" s="22"/>
      <c r="AC34" s="128" t="s">
        <v>42</v>
      </c>
      <c r="AD34" s="45">
        <v>5</v>
      </c>
      <c r="AE34" s="46">
        <v>2</v>
      </c>
      <c r="AF34" s="46">
        <v>1</v>
      </c>
      <c r="AG34" s="46">
        <v>15</v>
      </c>
      <c r="AH34" s="47">
        <v>7</v>
      </c>
      <c r="AI34" s="22"/>
      <c r="AJ34" s="128" t="s">
        <v>42</v>
      </c>
      <c r="AK34" s="45"/>
      <c r="AL34" s="46"/>
      <c r="AM34" s="46"/>
      <c r="AN34" s="46"/>
      <c r="AO34" s="47"/>
      <c r="AP34" s="57"/>
    </row>
    <row r="35" spans="1:42" x14ac:dyDescent="0.2">
      <c r="A35" s="127"/>
      <c r="B35" s="48"/>
      <c r="C35" s="49"/>
      <c r="D35" s="49"/>
      <c r="E35" s="49"/>
      <c r="F35" s="50"/>
      <c r="G35" s="22"/>
      <c r="H35" s="127"/>
      <c r="I35" s="48">
        <v>3</v>
      </c>
      <c r="J35" s="49"/>
      <c r="K35" s="49"/>
      <c r="L35" s="49">
        <v>9</v>
      </c>
      <c r="M35" s="50">
        <v>1</v>
      </c>
      <c r="N35" s="22"/>
      <c r="O35" s="127" t="s">
        <v>42</v>
      </c>
      <c r="P35" s="48"/>
      <c r="Q35" s="49"/>
      <c r="R35" s="49"/>
      <c r="S35" s="49"/>
      <c r="T35" s="50"/>
      <c r="U35" s="22"/>
      <c r="V35" s="127" t="s">
        <v>42</v>
      </c>
      <c r="W35" s="48"/>
      <c r="X35" s="49"/>
      <c r="Y35" s="49">
        <v>1</v>
      </c>
      <c r="Z35" s="49">
        <v>1</v>
      </c>
      <c r="AA35" s="50">
        <v>3</v>
      </c>
      <c r="AB35" s="22"/>
      <c r="AC35" s="127" t="s">
        <v>42</v>
      </c>
      <c r="AD35" s="48"/>
      <c r="AE35" s="49"/>
      <c r="AF35" s="49">
        <v>1</v>
      </c>
      <c r="AG35" s="49">
        <v>0</v>
      </c>
      <c r="AH35" s="50">
        <v>2</v>
      </c>
      <c r="AI35" s="22"/>
      <c r="AJ35" s="127" t="s">
        <v>42</v>
      </c>
      <c r="AK35" s="48"/>
      <c r="AL35" s="49"/>
      <c r="AM35" s="49"/>
      <c r="AN35" s="49"/>
      <c r="AO35" s="50"/>
      <c r="AP35" s="57"/>
    </row>
    <row r="36" spans="1:42" x14ac:dyDescent="0.2">
      <c r="A36" s="126" t="s">
        <v>43</v>
      </c>
      <c r="B36" s="48"/>
      <c r="C36" s="49"/>
      <c r="D36" s="49"/>
      <c r="E36" s="49"/>
      <c r="F36" s="50"/>
      <c r="G36" s="22"/>
      <c r="H36" s="126" t="s">
        <v>43</v>
      </c>
      <c r="I36" s="48">
        <v>3</v>
      </c>
      <c r="J36" s="49">
        <v>0</v>
      </c>
      <c r="K36" s="49">
        <v>3</v>
      </c>
      <c r="L36" s="49">
        <v>9</v>
      </c>
      <c r="M36" s="50">
        <v>11</v>
      </c>
      <c r="N36" s="22"/>
      <c r="O36" s="126" t="s">
        <v>43</v>
      </c>
      <c r="P36" s="48">
        <v>4</v>
      </c>
      <c r="Q36" s="49">
        <v>0</v>
      </c>
      <c r="R36" s="49">
        <v>3</v>
      </c>
      <c r="S36" s="49">
        <v>11</v>
      </c>
      <c r="T36" s="50">
        <v>8</v>
      </c>
      <c r="U36" s="22"/>
      <c r="V36" s="126" t="s">
        <v>43</v>
      </c>
      <c r="W36" s="48">
        <v>3</v>
      </c>
      <c r="X36" s="49">
        <v>2</v>
      </c>
      <c r="Y36" s="49">
        <v>1</v>
      </c>
      <c r="Z36" s="49">
        <v>14</v>
      </c>
      <c r="AA36" s="50">
        <v>9</v>
      </c>
      <c r="AB36" s="22"/>
      <c r="AC36" s="126" t="s">
        <v>43</v>
      </c>
      <c r="AD36" s="48"/>
      <c r="AE36" s="49"/>
      <c r="AF36" s="49"/>
      <c r="AG36" s="49"/>
      <c r="AH36" s="50"/>
      <c r="AI36" s="22"/>
      <c r="AJ36" s="126" t="s">
        <v>43</v>
      </c>
      <c r="AK36" s="48"/>
      <c r="AL36" s="49"/>
      <c r="AM36" s="49"/>
      <c r="AN36" s="49"/>
      <c r="AO36" s="50"/>
      <c r="AP36" s="57"/>
    </row>
    <row r="37" spans="1:42" x14ac:dyDescent="0.2">
      <c r="A37" s="127"/>
      <c r="B37" s="48"/>
      <c r="C37" s="49"/>
      <c r="D37" s="49"/>
      <c r="E37" s="49"/>
      <c r="F37" s="50"/>
      <c r="G37" s="22"/>
      <c r="H37" s="127"/>
      <c r="I37" s="48"/>
      <c r="J37" s="49">
        <v>1</v>
      </c>
      <c r="K37" s="49"/>
      <c r="L37" s="49">
        <v>1</v>
      </c>
      <c r="M37" s="50">
        <v>1</v>
      </c>
      <c r="N37" s="22"/>
      <c r="O37" s="127"/>
      <c r="P37" s="48"/>
      <c r="Q37" s="49"/>
      <c r="R37" s="49">
        <v>1</v>
      </c>
      <c r="S37" s="49">
        <v>1</v>
      </c>
      <c r="T37" s="50">
        <v>3</v>
      </c>
      <c r="U37" s="22"/>
      <c r="V37" s="127"/>
      <c r="W37" s="48">
        <v>3</v>
      </c>
      <c r="X37" s="49"/>
      <c r="Y37" s="49"/>
      <c r="Z37" s="49">
        <v>9</v>
      </c>
      <c r="AA37" s="50">
        <v>4</v>
      </c>
      <c r="AB37" s="22"/>
      <c r="AC37" s="127"/>
      <c r="AD37" s="48"/>
      <c r="AE37" s="49"/>
      <c r="AF37" s="49"/>
      <c r="AG37" s="49"/>
      <c r="AH37" s="50"/>
      <c r="AI37" s="22"/>
      <c r="AJ37" s="127"/>
      <c r="AK37" s="48"/>
      <c r="AL37" s="49"/>
      <c r="AM37" s="49"/>
      <c r="AN37" s="49"/>
      <c r="AO37" s="50"/>
      <c r="AP37" s="57"/>
    </row>
    <row r="38" spans="1:42" x14ac:dyDescent="0.2">
      <c r="A38" s="126" t="s">
        <v>44</v>
      </c>
      <c r="B38" s="25"/>
      <c r="C38" s="15"/>
      <c r="D38" s="15"/>
      <c r="E38" s="15"/>
      <c r="F38" s="16"/>
      <c r="G38" s="22"/>
      <c r="H38" s="126" t="s">
        <v>44</v>
      </c>
      <c r="I38" s="25">
        <v>4</v>
      </c>
      <c r="J38" s="15">
        <v>2</v>
      </c>
      <c r="K38" s="15">
        <v>1</v>
      </c>
      <c r="L38" s="15">
        <v>12</v>
      </c>
      <c r="M38" s="16">
        <v>9</v>
      </c>
      <c r="N38" s="22"/>
      <c r="O38" s="126" t="s">
        <v>44</v>
      </c>
      <c r="P38" s="25"/>
      <c r="Q38" s="15"/>
      <c r="R38" s="15"/>
      <c r="S38" s="15"/>
      <c r="T38" s="16"/>
      <c r="U38" s="22"/>
      <c r="V38" s="126" t="s">
        <v>44</v>
      </c>
      <c r="W38" s="25">
        <v>2</v>
      </c>
      <c r="X38" s="15">
        <v>2</v>
      </c>
      <c r="Y38" s="15">
        <v>2</v>
      </c>
      <c r="Z38" s="15">
        <v>12</v>
      </c>
      <c r="AA38" s="16">
        <v>13</v>
      </c>
      <c r="AB38" s="22"/>
      <c r="AC38" s="126" t="s">
        <v>44</v>
      </c>
      <c r="AD38" s="25">
        <v>2</v>
      </c>
      <c r="AE38" s="15">
        <v>0</v>
      </c>
      <c r="AF38" s="15">
        <v>4</v>
      </c>
      <c r="AG38" s="15">
        <v>9</v>
      </c>
      <c r="AH38" s="16">
        <v>15</v>
      </c>
      <c r="AI38" s="22"/>
      <c r="AJ38" s="126" t="s">
        <v>44</v>
      </c>
      <c r="AK38" s="25"/>
      <c r="AL38" s="15"/>
      <c r="AM38" s="15"/>
      <c r="AN38" s="15"/>
      <c r="AO38" s="16"/>
      <c r="AP38" s="57"/>
    </row>
    <row r="39" spans="1:42" x14ac:dyDescent="0.2">
      <c r="A39" s="127"/>
      <c r="B39" s="25"/>
      <c r="C39" s="15"/>
      <c r="D39" s="15"/>
      <c r="E39" s="15"/>
      <c r="F39" s="16"/>
      <c r="G39" s="22"/>
      <c r="H39" s="127"/>
      <c r="I39" s="25">
        <v>1</v>
      </c>
      <c r="J39" s="15">
        <v>1</v>
      </c>
      <c r="K39" s="15">
        <v>1</v>
      </c>
      <c r="L39" s="15">
        <v>10</v>
      </c>
      <c r="M39" s="16">
        <v>8</v>
      </c>
      <c r="N39" s="22"/>
      <c r="O39" s="127"/>
      <c r="P39" s="25"/>
      <c r="Q39" s="15"/>
      <c r="R39" s="15"/>
      <c r="S39" s="15"/>
      <c r="T39" s="16"/>
      <c r="U39" s="22"/>
      <c r="V39" s="127"/>
      <c r="W39" s="25">
        <v>1</v>
      </c>
      <c r="X39" s="15">
        <v>1</v>
      </c>
      <c r="Y39" s="15">
        <v>1</v>
      </c>
      <c r="Z39" s="15">
        <v>6</v>
      </c>
      <c r="AA39" s="16">
        <v>7</v>
      </c>
      <c r="AB39" s="22"/>
      <c r="AC39" s="127"/>
      <c r="AD39" s="25">
        <v>2</v>
      </c>
      <c r="AE39" s="15"/>
      <c r="AF39" s="15"/>
      <c r="AG39" s="15">
        <v>5</v>
      </c>
      <c r="AH39" s="16">
        <v>0</v>
      </c>
      <c r="AI39" s="22"/>
      <c r="AJ39" s="127"/>
      <c r="AK39" s="25"/>
      <c r="AL39" s="15"/>
      <c r="AM39" s="15"/>
      <c r="AN39" s="15"/>
      <c r="AO39" s="16"/>
      <c r="AP39" s="57"/>
    </row>
    <row r="40" spans="1:42" x14ac:dyDescent="0.2">
      <c r="A40" s="126" t="s">
        <v>45</v>
      </c>
      <c r="B40" s="25">
        <v>4</v>
      </c>
      <c r="C40" s="15">
        <v>1</v>
      </c>
      <c r="D40" s="15">
        <v>2</v>
      </c>
      <c r="E40" s="15">
        <v>10</v>
      </c>
      <c r="F40" s="16">
        <v>8</v>
      </c>
      <c r="G40" s="22"/>
      <c r="H40" s="126" t="s">
        <v>45</v>
      </c>
      <c r="I40" s="25">
        <v>5</v>
      </c>
      <c r="J40" s="15">
        <v>1</v>
      </c>
      <c r="K40" s="15">
        <v>1</v>
      </c>
      <c r="L40" s="15">
        <v>18</v>
      </c>
      <c r="M40" s="16">
        <v>6</v>
      </c>
      <c r="N40" s="22"/>
      <c r="O40" s="126" t="s">
        <v>45</v>
      </c>
      <c r="P40" s="25">
        <v>4</v>
      </c>
      <c r="Q40" s="15">
        <v>1</v>
      </c>
      <c r="R40" s="15">
        <v>2</v>
      </c>
      <c r="S40" s="15">
        <v>16</v>
      </c>
      <c r="T40" s="16">
        <v>10</v>
      </c>
      <c r="U40" s="22"/>
      <c r="V40" s="126" t="s">
        <v>45</v>
      </c>
      <c r="W40" s="25">
        <v>4</v>
      </c>
      <c r="X40" s="15">
        <v>3</v>
      </c>
      <c r="Y40" s="15">
        <v>0</v>
      </c>
      <c r="Z40" s="15">
        <v>17</v>
      </c>
      <c r="AA40" s="16">
        <v>11</v>
      </c>
      <c r="AB40" s="22"/>
      <c r="AC40" s="126" t="s">
        <v>45</v>
      </c>
      <c r="AD40" s="25">
        <v>1</v>
      </c>
      <c r="AE40" s="15">
        <v>3</v>
      </c>
      <c r="AF40" s="15">
        <v>3</v>
      </c>
      <c r="AG40" s="15">
        <v>16</v>
      </c>
      <c r="AH40" s="16">
        <v>19</v>
      </c>
      <c r="AI40" s="22"/>
      <c r="AJ40" s="126" t="s">
        <v>45</v>
      </c>
      <c r="AK40" s="25"/>
      <c r="AL40" s="15"/>
      <c r="AM40" s="15"/>
      <c r="AN40" s="15"/>
      <c r="AO40" s="16"/>
      <c r="AP40" s="57"/>
    </row>
    <row r="41" spans="1:42" x14ac:dyDescent="0.2">
      <c r="A41" s="127"/>
      <c r="B41" s="25"/>
      <c r="C41" s="15"/>
      <c r="D41" s="15">
        <v>1</v>
      </c>
      <c r="E41" s="15">
        <v>1</v>
      </c>
      <c r="F41" s="16">
        <v>2</v>
      </c>
      <c r="G41" s="22"/>
      <c r="H41" s="127"/>
      <c r="I41" s="25">
        <v>2</v>
      </c>
      <c r="J41" s="15"/>
      <c r="K41" s="15">
        <v>1</v>
      </c>
      <c r="L41" s="15">
        <v>3</v>
      </c>
      <c r="M41" s="16">
        <v>1</v>
      </c>
      <c r="N41" s="22"/>
      <c r="O41" s="127"/>
      <c r="P41" s="25">
        <v>2</v>
      </c>
      <c r="Q41" s="15"/>
      <c r="R41" s="15">
        <v>1</v>
      </c>
      <c r="S41" s="15">
        <v>6</v>
      </c>
      <c r="T41" s="16">
        <v>3</v>
      </c>
      <c r="U41" s="22"/>
      <c r="V41" s="127"/>
      <c r="W41" s="25">
        <v>1</v>
      </c>
      <c r="X41" s="15"/>
      <c r="Y41" s="15">
        <v>2</v>
      </c>
      <c r="Z41" s="15">
        <v>4</v>
      </c>
      <c r="AA41" s="16">
        <v>10</v>
      </c>
      <c r="AB41" s="22"/>
      <c r="AC41" s="127"/>
      <c r="AD41" s="25">
        <v>2</v>
      </c>
      <c r="AE41" s="15"/>
      <c r="AF41" s="15">
        <v>1</v>
      </c>
      <c r="AG41" s="15">
        <v>12</v>
      </c>
      <c r="AH41" s="16">
        <v>8</v>
      </c>
      <c r="AI41" s="22"/>
      <c r="AJ41" s="127"/>
      <c r="AK41" s="25"/>
      <c r="AL41" s="15"/>
      <c r="AM41" s="15"/>
      <c r="AN41" s="15"/>
      <c r="AO41" s="16"/>
      <c r="AP41" s="57"/>
    </row>
    <row r="42" spans="1:42" x14ac:dyDescent="0.2">
      <c r="A42" s="126" t="s">
        <v>46</v>
      </c>
      <c r="B42" s="25"/>
      <c r="C42" s="15"/>
      <c r="D42" s="15"/>
      <c r="E42" s="15"/>
      <c r="F42" s="16"/>
      <c r="G42" s="22"/>
      <c r="H42" s="126" t="s">
        <v>46</v>
      </c>
      <c r="I42" s="25">
        <v>1</v>
      </c>
      <c r="J42" s="15">
        <v>1</v>
      </c>
      <c r="K42" s="15">
        <v>3</v>
      </c>
      <c r="L42" s="15">
        <v>3</v>
      </c>
      <c r="M42" s="16">
        <v>7</v>
      </c>
      <c r="N42" s="22"/>
      <c r="O42" s="126" t="s">
        <v>46</v>
      </c>
      <c r="P42" s="25"/>
      <c r="Q42" s="15"/>
      <c r="R42" s="15"/>
      <c r="S42" s="15"/>
      <c r="T42" s="16"/>
      <c r="U42" s="22"/>
      <c r="V42" s="126" t="s">
        <v>46</v>
      </c>
      <c r="W42" s="25">
        <v>4</v>
      </c>
      <c r="X42" s="15">
        <v>1</v>
      </c>
      <c r="Y42" s="15">
        <v>0</v>
      </c>
      <c r="Z42" s="15">
        <v>14</v>
      </c>
      <c r="AA42" s="16">
        <v>7</v>
      </c>
      <c r="AB42" s="22"/>
      <c r="AC42" s="126" t="s">
        <v>46</v>
      </c>
      <c r="AD42" s="25">
        <v>0</v>
      </c>
      <c r="AE42" s="15">
        <v>2</v>
      </c>
      <c r="AF42" s="15">
        <v>3</v>
      </c>
      <c r="AG42" s="15">
        <v>13</v>
      </c>
      <c r="AH42" s="16">
        <v>18</v>
      </c>
      <c r="AI42" s="22"/>
      <c r="AJ42" s="126" t="s">
        <v>46</v>
      </c>
      <c r="AK42" s="25"/>
      <c r="AL42" s="15"/>
      <c r="AM42" s="15"/>
      <c r="AN42" s="15"/>
      <c r="AO42" s="16"/>
      <c r="AP42" s="57"/>
    </row>
    <row r="43" spans="1:42" x14ac:dyDescent="0.2">
      <c r="A43" s="127"/>
      <c r="B43" s="25"/>
      <c r="C43" s="15"/>
      <c r="D43" s="15"/>
      <c r="E43" s="15"/>
      <c r="F43" s="16"/>
      <c r="G43" s="22"/>
      <c r="H43" s="127"/>
      <c r="I43" s="25">
        <v>2</v>
      </c>
      <c r="J43" s="15"/>
      <c r="K43" s="15"/>
      <c r="L43" s="15">
        <v>4</v>
      </c>
      <c r="M43" s="16">
        <v>0</v>
      </c>
      <c r="N43" s="22"/>
      <c r="O43" s="127"/>
      <c r="P43" s="25"/>
      <c r="Q43" s="15"/>
      <c r="R43" s="15"/>
      <c r="S43" s="15"/>
      <c r="T43" s="16"/>
      <c r="U43" s="22"/>
      <c r="V43" s="127"/>
      <c r="W43" s="25"/>
      <c r="X43" s="15"/>
      <c r="Y43" s="15">
        <v>1</v>
      </c>
      <c r="Z43" s="15">
        <v>2</v>
      </c>
      <c r="AA43" s="16">
        <v>4</v>
      </c>
      <c r="AB43" s="22"/>
      <c r="AC43" s="127"/>
      <c r="AD43" s="25">
        <v>1</v>
      </c>
      <c r="AE43" s="15"/>
      <c r="AF43" s="15">
        <v>1</v>
      </c>
      <c r="AG43" s="15">
        <v>2</v>
      </c>
      <c r="AH43" s="16">
        <v>4</v>
      </c>
      <c r="AI43" s="22"/>
      <c r="AJ43" s="127"/>
      <c r="AK43" s="25"/>
      <c r="AL43" s="15"/>
      <c r="AM43" s="15"/>
      <c r="AN43" s="15"/>
      <c r="AO43" s="16"/>
      <c r="AP43" s="57"/>
    </row>
    <row r="44" spans="1:42" x14ac:dyDescent="0.2">
      <c r="A44" s="126" t="s">
        <v>47</v>
      </c>
      <c r="B44" s="25"/>
      <c r="C44" s="15"/>
      <c r="D44" s="15"/>
      <c r="E44" s="15"/>
      <c r="F44" s="16"/>
      <c r="G44" s="22"/>
      <c r="H44" s="126" t="s">
        <v>47</v>
      </c>
      <c r="I44" s="25">
        <v>1</v>
      </c>
      <c r="J44" s="15">
        <v>2</v>
      </c>
      <c r="K44" s="15">
        <v>3</v>
      </c>
      <c r="L44" s="15">
        <v>6</v>
      </c>
      <c r="M44" s="16">
        <v>7</v>
      </c>
      <c r="N44" s="22"/>
      <c r="O44" s="126" t="s">
        <v>47</v>
      </c>
      <c r="P44" s="25">
        <v>6</v>
      </c>
      <c r="Q44" s="15">
        <v>0</v>
      </c>
      <c r="R44" s="15">
        <v>0</v>
      </c>
      <c r="S44" s="15">
        <v>18</v>
      </c>
      <c r="T44" s="16">
        <v>6</v>
      </c>
      <c r="U44" s="22"/>
      <c r="V44" s="126" t="s">
        <v>47</v>
      </c>
      <c r="W44" s="25">
        <v>6</v>
      </c>
      <c r="X44" s="15">
        <v>0</v>
      </c>
      <c r="Y44" s="15">
        <v>0</v>
      </c>
      <c r="Z44" s="15">
        <v>21</v>
      </c>
      <c r="AA44" s="16">
        <v>9</v>
      </c>
      <c r="AB44" s="22"/>
      <c r="AC44" s="126" t="s">
        <v>47</v>
      </c>
      <c r="AD44" s="25">
        <v>2</v>
      </c>
      <c r="AE44" s="15">
        <v>1</v>
      </c>
      <c r="AF44" s="15">
        <v>3</v>
      </c>
      <c r="AG44" s="15">
        <v>8</v>
      </c>
      <c r="AH44" s="16">
        <v>8</v>
      </c>
      <c r="AI44" s="22"/>
      <c r="AJ44" s="126" t="s">
        <v>47</v>
      </c>
      <c r="AK44" s="25"/>
      <c r="AL44" s="15"/>
      <c r="AM44" s="15"/>
      <c r="AN44" s="15"/>
      <c r="AO44" s="16"/>
      <c r="AP44" s="57"/>
    </row>
    <row r="45" spans="1:42" x14ac:dyDescent="0.2">
      <c r="A45" s="127"/>
      <c r="B45" s="25"/>
      <c r="C45" s="15"/>
      <c r="D45" s="15"/>
      <c r="E45" s="15"/>
      <c r="F45" s="16"/>
      <c r="G45" s="22"/>
      <c r="H45" s="127"/>
      <c r="I45" s="25">
        <v>1</v>
      </c>
      <c r="J45" s="15"/>
      <c r="K45" s="15">
        <v>1</v>
      </c>
      <c r="L45" s="15">
        <v>5</v>
      </c>
      <c r="M45" s="16">
        <v>4</v>
      </c>
      <c r="N45" s="22"/>
      <c r="O45" s="127"/>
      <c r="P45" s="25">
        <v>2</v>
      </c>
      <c r="Q45" s="15"/>
      <c r="R45" s="15">
        <v>1</v>
      </c>
      <c r="S45" s="15">
        <v>7</v>
      </c>
      <c r="T45" s="16">
        <v>5</v>
      </c>
      <c r="U45" s="22"/>
      <c r="V45" s="127"/>
      <c r="W45" s="25">
        <v>3</v>
      </c>
      <c r="X45" s="15"/>
      <c r="Y45" s="15"/>
      <c r="Z45" s="15">
        <v>8</v>
      </c>
      <c r="AA45" s="16">
        <v>1</v>
      </c>
      <c r="AB45" s="22"/>
      <c r="AC45" s="127"/>
      <c r="AD45" s="25"/>
      <c r="AE45" s="15"/>
      <c r="AF45" s="15">
        <v>1</v>
      </c>
      <c r="AG45" s="15">
        <v>1</v>
      </c>
      <c r="AH45" s="16">
        <v>4</v>
      </c>
      <c r="AI45" s="22"/>
      <c r="AJ45" s="127"/>
      <c r="AK45" s="25"/>
      <c r="AL45" s="15"/>
      <c r="AM45" s="15"/>
      <c r="AN45" s="15"/>
      <c r="AO45" s="16"/>
      <c r="AP45" s="57"/>
    </row>
    <row r="46" spans="1:42" x14ac:dyDescent="0.2">
      <c r="A46" s="126" t="s">
        <v>48</v>
      </c>
      <c r="B46" s="25"/>
      <c r="C46" s="15"/>
      <c r="D46" s="15"/>
      <c r="E46" s="15"/>
      <c r="F46" s="16"/>
      <c r="G46" s="22"/>
      <c r="H46" s="126" t="s">
        <v>48</v>
      </c>
      <c r="I46" s="25">
        <v>1</v>
      </c>
      <c r="J46" s="15">
        <v>3</v>
      </c>
      <c r="K46" s="15">
        <v>2</v>
      </c>
      <c r="L46" s="15">
        <v>8</v>
      </c>
      <c r="M46" s="16">
        <v>12</v>
      </c>
      <c r="N46" s="22"/>
      <c r="O46" s="126" t="s">
        <v>48</v>
      </c>
      <c r="P46" s="25"/>
      <c r="Q46" s="15"/>
      <c r="R46" s="15"/>
      <c r="S46" s="15"/>
      <c r="T46" s="16"/>
      <c r="U46" s="22"/>
      <c r="V46" s="126" t="s">
        <v>48</v>
      </c>
      <c r="W46" s="25">
        <v>6</v>
      </c>
      <c r="X46" s="15">
        <v>0</v>
      </c>
      <c r="Y46" s="15">
        <v>0</v>
      </c>
      <c r="Z46" s="15">
        <v>18</v>
      </c>
      <c r="AA46" s="16">
        <v>8</v>
      </c>
      <c r="AB46" s="22"/>
      <c r="AC46" s="126" t="s">
        <v>48</v>
      </c>
      <c r="AD46" s="25"/>
      <c r="AE46" s="15"/>
      <c r="AF46" s="15"/>
      <c r="AG46" s="15"/>
      <c r="AH46" s="16"/>
      <c r="AI46" s="22"/>
      <c r="AJ46" s="126" t="s">
        <v>48</v>
      </c>
      <c r="AK46" s="25"/>
      <c r="AL46" s="15"/>
      <c r="AM46" s="15"/>
      <c r="AN46" s="15"/>
      <c r="AO46" s="16"/>
      <c r="AP46" s="57"/>
    </row>
    <row r="47" spans="1:42" x14ac:dyDescent="0.2">
      <c r="A47" s="127"/>
      <c r="B47" s="25"/>
      <c r="C47" s="15"/>
      <c r="D47" s="15"/>
      <c r="E47" s="15"/>
      <c r="F47" s="16"/>
      <c r="G47" s="22"/>
      <c r="H47" s="127"/>
      <c r="I47" s="25"/>
      <c r="J47" s="15">
        <v>2</v>
      </c>
      <c r="K47" s="15"/>
      <c r="L47" s="15">
        <v>2</v>
      </c>
      <c r="M47" s="16">
        <v>2</v>
      </c>
      <c r="N47" s="22"/>
      <c r="O47" s="127"/>
      <c r="P47" s="25"/>
      <c r="Q47" s="15"/>
      <c r="R47" s="15"/>
      <c r="S47" s="15"/>
      <c r="T47" s="16"/>
      <c r="U47" s="22"/>
      <c r="V47" s="127"/>
      <c r="W47" s="25">
        <v>2</v>
      </c>
      <c r="X47" s="15">
        <v>1</v>
      </c>
      <c r="Y47" s="15"/>
      <c r="Z47" s="15">
        <v>7</v>
      </c>
      <c r="AA47" s="16">
        <v>3</v>
      </c>
      <c r="AB47" s="22"/>
      <c r="AC47" s="127"/>
      <c r="AD47" s="25"/>
      <c r="AE47" s="15"/>
      <c r="AF47" s="15"/>
      <c r="AG47" s="15"/>
      <c r="AH47" s="16"/>
      <c r="AI47" s="22"/>
      <c r="AJ47" s="127"/>
      <c r="AK47" s="25"/>
      <c r="AL47" s="15"/>
      <c r="AM47" s="15"/>
      <c r="AN47" s="15"/>
      <c r="AO47" s="16"/>
      <c r="AP47" s="57"/>
    </row>
    <row r="48" spans="1:42" x14ac:dyDescent="0.2">
      <c r="A48" s="126" t="s">
        <v>49</v>
      </c>
      <c r="B48" s="25"/>
      <c r="C48" s="15"/>
      <c r="D48" s="15"/>
      <c r="E48" s="15"/>
      <c r="F48" s="16"/>
      <c r="G48" s="22"/>
      <c r="H48" s="126" t="s">
        <v>49</v>
      </c>
      <c r="I48" s="25">
        <v>3</v>
      </c>
      <c r="J48" s="15">
        <v>2</v>
      </c>
      <c r="K48" s="15">
        <v>0</v>
      </c>
      <c r="L48" s="15">
        <v>11</v>
      </c>
      <c r="M48" s="16">
        <v>4</v>
      </c>
      <c r="N48" s="22"/>
      <c r="O48" s="126" t="s">
        <v>49</v>
      </c>
      <c r="P48" s="25"/>
      <c r="Q48" s="15"/>
      <c r="R48" s="15"/>
      <c r="S48" s="15"/>
      <c r="T48" s="16"/>
      <c r="U48" s="22"/>
      <c r="V48" s="126" t="s">
        <v>49</v>
      </c>
      <c r="W48" s="25">
        <v>4</v>
      </c>
      <c r="X48" s="15">
        <v>1</v>
      </c>
      <c r="Y48" s="15">
        <v>0</v>
      </c>
      <c r="Z48" s="15">
        <v>12</v>
      </c>
      <c r="AA48" s="16">
        <v>5</v>
      </c>
      <c r="AB48" s="22"/>
      <c r="AC48" s="126" t="s">
        <v>49</v>
      </c>
      <c r="AD48" s="25">
        <v>3</v>
      </c>
      <c r="AE48" s="15">
        <v>1</v>
      </c>
      <c r="AF48" s="15">
        <v>1</v>
      </c>
      <c r="AG48" s="15">
        <v>13</v>
      </c>
      <c r="AH48" s="16">
        <v>8</v>
      </c>
      <c r="AI48" s="22"/>
      <c r="AJ48" s="126" t="s">
        <v>49</v>
      </c>
      <c r="AK48" s="25"/>
      <c r="AL48" s="15"/>
      <c r="AM48" s="15"/>
      <c r="AN48" s="15"/>
      <c r="AO48" s="16"/>
      <c r="AP48" s="57"/>
    </row>
    <row r="49" spans="1:42" x14ac:dyDescent="0.2">
      <c r="A49" s="127"/>
      <c r="B49" s="25"/>
      <c r="C49" s="15"/>
      <c r="D49" s="15"/>
      <c r="E49" s="15"/>
      <c r="F49" s="16"/>
      <c r="G49" s="22"/>
      <c r="H49" s="127"/>
      <c r="I49" s="25">
        <v>3</v>
      </c>
      <c r="J49" s="15"/>
      <c r="K49" s="15"/>
      <c r="L49" s="15">
        <v>6</v>
      </c>
      <c r="M49" s="16">
        <v>2</v>
      </c>
      <c r="N49" s="22"/>
      <c r="O49" s="127"/>
      <c r="P49" s="25"/>
      <c r="Q49" s="15"/>
      <c r="R49" s="15"/>
      <c r="S49" s="15"/>
      <c r="T49" s="16"/>
      <c r="U49" s="22"/>
      <c r="V49" s="127"/>
      <c r="W49" s="25"/>
      <c r="X49" s="15"/>
      <c r="Y49" s="15">
        <v>1</v>
      </c>
      <c r="Z49" s="15">
        <v>0</v>
      </c>
      <c r="AA49" s="16">
        <v>1</v>
      </c>
      <c r="AB49" s="22"/>
      <c r="AC49" s="127"/>
      <c r="AD49" s="25"/>
      <c r="AE49" s="15"/>
      <c r="AF49" s="15">
        <v>1</v>
      </c>
      <c r="AG49" s="15">
        <v>0</v>
      </c>
      <c r="AH49" s="16">
        <v>1</v>
      </c>
      <c r="AI49" s="22"/>
      <c r="AJ49" s="127"/>
      <c r="AK49" s="25"/>
      <c r="AL49" s="15"/>
      <c r="AM49" s="15"/>
      <c r="AN49" s="15"/>
      <c r="AO49" s="16"/>
      <c r="AP49" s="57"/>
    </row>
    <row r="50" spans="1:42" x14ac:dyDescent="0.2">
      <c r="A50" s="126" t="s">
        <v>50</v>
      </c>
      <c r="B50" s="25"/>
      <c r="C50" s="15"/>
      <c r="D50" s="15"/>
      <c r="E50" s="15"/>
      <c r="F50" s="16"/>
      <c r="G50" s="22"/>
      <c r="H50" s="126" t="s">
        <v>50</v>
      </c>
      <c r="I50" s="25">
        <v>4</v>
      </c>
      <c r="J50" s="15">
        <v>4</v>
      </c>
      <c r="K50" s="15">
        <v>1</v>
      </c>
      <c r="L50" s="15">
        <v>15</v>
      </c>
      <c r="M50" s="16">
        <v>11</v>
      </c>
      <c r="N50" s="22"/>
      <c r="O50" s="126" t="s">
        <v>50</v>
      </c>
      <c r="P50" s="25"/>
      <c r="Q50" s="15"/>
      <c r="R50" s="15"/>
      <c r="S50" s="15"/>
      <c r="T50" s="16"/>
      <c r="U50" s="22"/>
      <c r="V50" s="126" t="s">
        <v>50</v>
      </c>
      <c r="W50" s="25">
        <v>6</v>
      </c>
      <c r="X50" s="15">
        <v>1</v>
      </c>
      <c r="Y50" s="15">
        <v>2</v>
      </c>
      <c r="Z50" s="15">
        <v>25</v>
      </c>
      <c r="AA50" s="16">
        <v>15</v>
      </c>
      <c r="AB50" s="22"/>
      <c r="AC50" s="126" t="s">
        <v>50</v>
      </c>
      <c r="AD50" s="25"/>
      <c r="AE50" s="15"/>
      <c r="AF50" s="15"/>
      <c r="AG50" s="15"/>
      <c r="AH50" s="16"/>
      <c r="AI50" s="22"/>
      <c r="AJ50" s="126" t="s">
        <v>50</v>
      </c>
      <c r="AK50" s="25"/>
      <c r="AL50" s="15"/>
      <c r="AM50" s="15"/>
      <c r="AN50" s="15"/>
      <c r="AO50" s="16"/>
      <c r="AP50" s="57"/>
    </row>
    <row r="51" spans="1:42" x14ac:dyDescent="0.2">
      <c r="A51" s="127"/>
      <c r="B51" s="25"/>
      <c r="C51" s="15"/>
      <c r="D51" s="15"/>
      <c r="E51" s="15"/>
      <c r="F51" s="16"/>
      <c r="G51" s="22"/>
      <c r="H51" s="127"/>
      <c r="I51" s="25"/>
      <c r="J51" s="15">
        <v>2</v>
      </c>
      <c r="K51" s="15">
        <v>1</v>
      </c>
      <c r="L51" s="15">
        <v>3</v>
      </c>
      <c r="M51" s="16">
        <v>4</v>
      </c>
      <c r="N51" s="22"/>
      <c r="O51" s="127"/>
      <c r="P51" s="25"/>
      <c r="Q51" s="15"/>
      <c r="R51" s="15"/>
      <c r="S51" s="15"/>
      <c r="T51" s="16"/>
      <c r="U51" s="22"/>
      <c r="V51" s="127"/>
      <c r="W51" s="25">
        <v>1</v>
      </c>
      <c r="X51" s="15">
        <v>1</v>
      </c>
      <c r="Y51" s="15">
        <v>1</v>
      </c>
      <c r="Z51" s="15">
        <v>5</v>
      </c>
      <c r="AA51" s="16">
        <v>5</v>
      </c>
      <c r="AB51" s="22"/>
      <c r="AC51" s="127"/>
      <c r="AD51" s="25"/>
      <c r="AE51" s="15"/>
      <c r="AF51" s="15"/>
      <c r="AG51" s="15"/>
      <c r="AH51" s="16"/>
      <c r="AI51" s="22"/>
      <c r="AJ51" s="127"/>
      <c r="AK51" s="25"/>
      <c r="AL51" s="15"/>
      <c r="AM51" s="15"/>
      <c r="AN51" s="15"/>
      <c r="AO51" s="16"/>
      <c r="AP51" s="57"/>
    </row>
    <row r="52" spans="1:42" x14ac:dyDescent="0.2">
      <c r="A52" s="126" t="s">
        <v>51</v>
      </c>
      <c r="B52" s="25"/>
      <c r="C52" s="15"/>
      <c r="D52" s="15"/>
      <c r="E52" s="15"/>
      <c r="F52" s="16"/>
      <c r="G52" s="22"/>
      <c r="H52" s="126" t="s">
        <v>51</v>
      </c>
      <c r="I52" s="25">
        <v>2</v>
      </c>
      <c r="J52" s="15">
        <v>2</v>
      </c>
      <c r="K52" s="15">
        <v>2</v>
      </c>
      <c r="L52" s="15">
        <v>9</v>
      </c>
      <c r="M52" s="16">
        <v>12</v>
      </c>
      <c r="N52" s="22"/>
      <c r="O52" s="126" t="s">
        <v>51</v>
      </c>
      <c r="P52" s="25"/>
      <c r="Q52" s="15"/>
      <c r="R52" s="15"/>
      <c r="S52" s="15"/>
      <c r="T52" s="16"/>
      <c r="U52" s="22"/>
      <c r="V52" s="126" t="s">
        <v>51</v>
      </c>
      <c r="W52" s="25">
        <v>2</v>
      </c>
      <c r="X52" s="15">
        <v>1</v>
      </c>
      <c r="Y52" s="15">
        <v>3</v>
      </c>
      <c r="Z52" s="15">
        <v>12</v>
      </c>
      <c r="AA52" s="16">
        <v>16</v>
      </c>
      <c r="AB52" s="22"/>
      <c r="AC52" s="126" t="s">
        <v>51</v>
      </c>
      <c r="AD52" s="25">
        <v>4</v>
      </c>
      <c r="AE52" s="15">
        <v>1</v>
      </c>
      <c r="AF52" s="15">
        <v>1</v>
      </c>
      <c r="AG52" s="15">
        <v>19</v>
      </c>
      <c r="AH52" s="16">
        <v>4</v>
      </c>
      <c r="AI52" s="22"/>
      <c r="AJ52" s="126" t="s">
        <v>51</v>
      </c>
      <c r="AK52" s="25"/>
      <c r="AL52" s="15"/>
      <c r="AM52" s="15"/>
      <c r="AN52" s="15"/>
      <c r="AO52" s="16"/>
      <c r="AP52" s="57"/>
    </row>
    <row r="53" spans="1:42" x14ac:dyDescent="0.2">
      <c r="A53" s="127"/>
      <c r="B53" s="25"/>
      <c r="C53" s="15"/>
      <c r="D53" s="15"/>
      <c r="E53" s="15"/>
      <c r="F53" s="16"/>
      <c r="G53" s="22"/>
      <c r="H53" s="127"/>
      <c r="I53" s="25">
        <v>1</v>
      </c>
      <c r="J53" s="15">
        <v>1</v>
      </c>
      <c r="K53" s="15">
        <v>1</v>
      </c>
      <c r="L53" s="15">
        <v>7</v>
      </c>
      <c r="M53" s="16">
        <v>10</v>
      </c>
      <c r="N53" s="22"/>
      <c r="O53" s="127"/>
      <c r="P53" s="25"/>
      <c r="Q53" s="15"/>
      <c r="R53" s="15"/>
      <c r="S53" s="15"/>
      <c r="T53" s="16"/>
      <c r="U53" s="22"/>
      <c r="V53" s="127"/>
      <c r="W53" s="25">
        <v>2</v>
      </c>
      <c r="X53" s="15"/>
      <c r="Y53" s="15"/>
      <c r="Z53" s="15">
        <v>7</v>
      </c>
      <c r="AA53" s="16">
        <v>2</v>
      </c>
      <c r="AB53" s="22"/>
      <c r="AC53" s="127"/>
      <c r="AD53" s="25"/>
      <c r="AE53" s="15"/>
      <c r="AF53" s="15">
        <v>1</v>
      </c>
      <c r="AG53" s="15">
        <v>1</v>
      </c>
      <c r="AH53" s="16">
        <v>3</v>
      </c>
      <c r="AI53" s="22"/>
      <c r="AJ53" s="127"/>
      <c r="AK53" s="25"/>
      <c r="AL53" s="15"/>
      <c r="AM53" s="15"/>
      <c r="AN53" s="15"/>
      <c r="AO53" s="16"/>
      <c r="AP53" s="57"/>
    </row>
    <row r="54" spans="1:42" x14ac:dyDescent="0.2">
      <c r="A54" s="126" t="s">
        <v>41</v>
      </c>
      <c r="B54" s="25"/>
      <c r="C54" s="15"/>
      <c r="D54" s="15"/>
      <c r="E54" s="15"/>
      <c r="F54" s="16"/>
      <c r="G54" s="22"/>
      <c r="H54" s="126" t="s">
        <v>41</v>
      </c>
      <c r="I54" s="25">
        <v>1</v>
      </c>
      <c r="J54" s="15">
        <v>4</v>
      </c>
      <c r="K54" s="15">
        <v>5</v>
      </c>
      <c r="L54" s="15">
        <v>14</v>
      </c>
      <c r="M54" s="16">
        <v>29</v>
      </c>
      <c r="N54" s="22"/>
      <c r="O54" s="126" t="s">
        <v>41</v>
      </c>
      <c r="P54" s="25"/>
      <c r="Q54" s="15"/>
      <c r="R54" s="15"/>
      <c r="S54" s="15"/>
      <c r="T54" s="16"/>
      <c r="U54" s="22"/>
      <c r="V54" s="126" t="s">
        <v>41</v>
      </c>
      <c r="W54" s="25">
        <v>5</v>
      </c>
      <c r="X54" s="15">
        <v>2</v>
      </c>
      <c r="Y54" s="15">
        <v>3</v>
      </c>
      <c r="Z54" s="15">
        <v>27</v>
      </c>
      <c r="AA54" s="16">
        <v>21</v>
      </c>
      <c r="AB54" s="22"/>
      <c r="AC54" s="126" t="s">
        <v>41</v>
      </c>
      <c r="AD54" s="25">
        <v>6</v>
      </c>
      <c r="AE54" s="15">
        <v>1</v>
      </c>
      <c r="AF54" s="15">
        <v>3</v>
      </c>
      <c r="AG54" s="15">
        <v>21</v>
      </c>
      <c r="AH54" s="16">
        <v>18</v>
      </c>
      <c r="AI54" s="22"/>
      <c r="AJ54" s="126" t="s">
        <v>41</v>
      </c>
      <c r="AK54" s="25"/>
      <c r="AL54" s="15"/>
      <c r="AM54" s="15"/>
      <c r="AN54" s="15"/>
      <c r="AO54" s="16"/>
      <c r="AP54" s="57"/>
    </row>
    <row r="55" spans="1:42" x14ac:dyDescent="0.2">
      <c r="A55" s="127"/>
      <c r="B55" s="25"/>
      <c r="C55" s="15"/>
      <c r="D55" s="15"/>
      <c r="E55" s="15"/>
      <c r="F55" s="16"/>
      <c r="G55" s="22"/>
      <c r="H55" s="127"/>
      <c r="I55" s="25">
        <v>1</v>
      </c>
      <c r="J55" s="15"/>
      <c r="K55" s="15"/>
      <c r="L55" s="15">
        <v>2</v>
      </c>
      <c r="M55" s="16">
        <v>1</v>
      </c>
      <c r="N55" s="22"/>
      <c r="O55" s="127"/>
      <c r="P55" s="25"/>
      <c r="Q55" s="15"/>
      <c r="R55" s="15"/>
      <c r="S55" s="15"/>
      <c r="T55" s="16"/>
      <c r="U55" s="22"/>
      <c r="V55" s="127"/>
      <c r="W55" s="25">
        <v>2</v>
      </c>
      <c r="X55" s="15">
        <v>1</v>
      </c>
      <c r="Y55" s="15"/>
      <c r="Z55" s="15">
        <v>9</v>
      </c>
      <c r="AA55" s="16">
        <v>5</v>
      </c>
      <c r="AB55" s="22"/>
      <c r="AC55" s="127"/>
      <c r="AD55" s="25"/>
      <c r="AE55" s="15"/>
      <c r="AF55" s="15">
        <v>1</v>
      </c>
      <c r="AG55" s="15">
        <v>2</v>
      </c>
      <c r="AH55" s="16">
        <v>4</v>
      </c>
      <c r="AI55" s="22"/>
      <c r="AJ55" s="127"/>
      <c r="AK55" s="25"/>
      <c r="AL55" s="15"/>
      <c r="AM55" s="15"/>
      <c r="AN55" s="15"/>
      <c r="AO55" s="16"/>
      <c r="AP55" s="57"/>
    </row>
    <row r="56" spans="1:42" x14ac:dyDescent="0.2">
      <c r="A56" s="126" t="s">
        <v>52</v>
      </c>
      <c r="B56" s="25"/>
      <c r="C56" s="15"/>
      <c r="D56" s="15"/>
      <c r="E56" s="15"/>
      <c r="F56" s="16"/>
      <c r="G56" s="22"/>
      <c r="H56" s="126" t="s">
        <v>52</v>
      </c>
      <c r="I56" s="25">
        <v>4</v>
      </c>
      <c r="J56" s="15">
        <v>1</v>
      </c>
      <c r="K56" s="15">
        <v>1</v>
      </c>
      <c r="L56" s="15">
        <v>11</v>
      </c>
      <c r="M56" s="16">
        <v>4</v>
      </c>
      <c r="N56" s="22"/>
      <c r="O56" s="126" t="s">
        <v>52</v>
      </c>
      <c r="P56" s="25"/>
      <c r="Q56" s="15"/>
      <c r="R56" s="15"/>
      <c r="S56" s="15"/>
      <c r="T56" s="16"/>
      <c r="U56" s="22"/>
      <c r="V56" s="126" t="s">
        <v>52</v>
      </c>
      <c r="W56" s="25">
        <v>3</v>
      </c>
      <c r="X56" s="15">
        <v>1</v>
      </c>
      <c r="Y56" s="15">
        <v>2</v>
      </c>
      <c r="Z56" s="15">
        <v>13</v>
      </c>
      <c r="AA56" s="16">
        <v>10</v>
      </c>
      <c r="AB56" s="22"/>
      <c r="AC56" s="126" t="s">
        <v>52</v>
      </c>
      <c r="AD56" s="25">
        <v>4</v>
      </c>
      <c r="AE56" s="15">
        <v>2</v>
      </c>
      <c r="AF56" s="15">
        <v>0</v>
      </c>
      <c r="AG56" s="15">
        <v>15</v>
      </c>
      <c r="AH56" s="16">
        <v>8</v>
      </c>
      <c r="AI56" s="22"/>
      <c r="AJ56" s="126" t="s">
        <v>52</v>
      </c>
      <c r="AK56" s="25"/>
      <c r="AL56" s="15"/>
      <c r="AM56" s="15"/>
      <c r="AN56" s="15"/>
      <c r="AO56" s="16"/>
      <c r="AP56" s="57"/>
    </row>
    <row r="57" spans="1:42" ht="13.5" thickBot="1" x14ac:dyDescent="0.25">
      <c r="A57" s="127"/>
      <c r="B57" s="30"/>
      <c r="C57" s="31"/>
      <c r="D57" s="31"/>
      <c r="E57" s="31"/>
      <c r="F57" s="32"/>
      <c r="G57" s="22"/>
      <c r="H57" s="127"/>
      <c r="I57" s="30">
        <v>3</v>
      </c>
      <c r="J57" s="31"/>
      <c r="K57" s="31"/>
      <c r="L57" s="31">
        <v>10</v>
      </c>
      <c r="M57" s="32">
        <v>4</v>
      </c>
      <c r="N57" s="22"/>
      <c r="O57" s="127"/>
      <c r="P57" s="30"/>
      <c r="Q57" s="31"/>
      <c r="R57" s="31"/>
      <c r="S57" s="31"/>
      <c r="T57" s="32"/>
      <c r="U57" s="22"/>
      <c r="V57" s="127"/>
      <c r="W57" s="30">
        <v>2</v>
      </c>
      <c r="X57" s="31"/>
      <c r="Y57" s="31">
        <v>1</v>
      </c>
      <c r="Z57" s="31">
        <v>7</v>
      </c>
      <c r="AA57" s="32">
        <v>5</v>
      </c>
      <c r="AB57" s="22"/>
      <c r="AC57" s="127"/>
      <c r="AD57" s="30">
        <v>1</v>
      </c>
      <c r="AE57" s="31">
        <v>1</v>
      </c>
      <c r="AF57" s="31">
        <v>1</v>
      </c>
      <c r="AG57" s="31">
        <v>8</v>
      </c>
      <c r="AH57" s="32">
        <v>5</v>
      </c>
      <c r="AI57" s="22"/>
      <c r="AJ57" s="127"/>
      <c r="AK57" s="30"/>
      <c r="AL57" s="31"/>
      <c r="AM57" s="31"/>
      <c r="AN57" s="31"/>
      <c r="AO57" s="32"/>
      <c r="AP57" s="57"/>
    </row>
    <row r="58" spans="1:42" ht="14.25" thickTop="1" thickBot="1" x14ac:dyDescent="0.25">
      <c r="A58" s="21" t="s">
        <v>10</v>
      </c>
      <c r="B58" s="19">
        <f>SUM(B34:B57)</f>
        <v>5</v>
      </c>
      <c r="C58" s="19">
        <f>SUM(C34:C57)</f>
        <v>5</v>
      </c>
      <c r="D58" s="19">
        <f>SUM(D34:D57)</f>
        <v>6</v>
      </c>
      <c r="E58" s="19">
        <f>SUM(E34:E57)</f>
        <v>19</v>
      </c>
      <c r="F58" s="19">
        <f>SUM(F34:F57)</f>
        <v>23</v>
      </c>
      <c r="G58" s="22"/>
      <c r="H58" s="21" t="s">
        <v>10</v>
      </c>
      <c r="I58" s="19">
        <f>SUM(I34:I57)</f>
        <v>49</v>
      </c>
      <c r="J58" s="19">
        <f>SUM(J34:J57)</f>
        <v>31</v>
      </c>
      <c r="K58" s="19">
        <f>SUM(K34:K57)</f>
        <v>30</v>
      </c>
      <c r="L58" s="19">
        <f>SUM(L34:L57)</f>
        <v>187</v>
      </c>
      <c r="M58" s="19">
        <f>SUM(M34:M57)</f>
        <v>160</v>
      </c>
      <c r="N58" s="22"/>
      <c r="O58" s="21" t="s">
        <v>10</v>
      </c>
      <c r="P58" s="19">
        <f>SUM(P34:P57)</f>
        <v>18</v>
      </c>
      <c r="Q58" s="19">
        <f>SUM(Q34:Q57)</f>
        <v>1</v>
      </c>
      <c r="R58" s="19">
        <f>SUM(R34:R57)</f>
        <v>8</v>
      </c>
      <c r="S58" s="19">
        <f>SUM(S34:S57)</f>
        <v>59</v>
      </c>
      <c r="T58" s="19">
        <f>SUM(T34:T57)</f>
        <v>35</v>
      </c>
      <c r="U58" s="22"/>
      <c r="V58" s="21" t="s">
        <v>10</v>
      </c>
      <c r="W58" s="19">
        <f>SUM(W34:W57)</f>
        <v>68</v>
      </c>
      <c r="X58" s="19">
        <f>SUM(X34:X57)</f>
        <v>18</v>
      </c>
      <c r="Y58" s="19">
        <f>SUM(Y34:Y57)</f>
        <v>23</v>
      </c>
      <c r="Z58" s="19">
        <f>SUM(Z34:Z57)</f>
        <v>268</v>
      </c>
      <c r="AA58" s="19">
        <f>SUM(AA34:AA57)</f>
        <v>190</v>
      </c>
      <c r="AB58" s="22"/>
      <c r="AC58" s="21" t="s">
        <v>10</v>
      </c>
      <c r="AD58" s="19">
        <f>SUM(AD34:AD57)</f>
        <v>33</v>
      </c>
      <c r="AE58" s="19">
        <f>SUM(AE34:AE57)</f>
        <v>14</v>
      </c>
      <c r="AF58" s="19">
        <f>SUM(AF34:AF57)</f>
        <v>27</v>
      </c>
      <c r="AG58" s="19">
        <f>SUM(AG34:AG57)</f>
        <v>160</v>
      </c>
      <c r="AH58" s="19">
        <f>SUM(AH34:AH57)</f>
        <v>136</v>
      </c>
      <c r="AI58" s="22"/>
      <c r="AJ58" s="21" t="s">
        <v>10</v>
      </c>
      <c r="AK58" s="19">
        <f>SUM(AK34:AK57)</f>
        <v>0</v>
      </c>
      <c r="AL58" s="19">
        <f>SUM(AL34:AL57)</f>
        <v>0</v>
      </c>
      <c r="AM58" s="19">
        <f>SUM(AM34:AM57)</f>
        <v>0</v>
      </c>
      <c r="AN58" s="19">
        <f>SUM(AN34:AN57)</f>
        <v>0</v>
      </c>
      <c r="AO58" s="19">
        <f>SUM(AO34:AO57)</f>
        <v>0</v>
      </c>
      <c r="AP58" s="57"/>
    </row>
    <row r="59" spans="1:42" s="7" customFormat="1" ht="14.25" thickTop="1" thickBot="1" x14ac:dyDescent="0.25">
      <c r="A59" s="26"/>
      <c r="B59" s="27"/>
      <c r="C59" s="27"/>
      <c r="D59" s="27"/>
      <c r="E59" s="27"/>
      <c r="F59" s="27"/>
      <c r="G59" s="23"/>
      <c r="H59" s="26"/>
      <c r="I59" s="27"/>
      <c r="J59" s="27"/>
      <c r="K59" s="27"/>
      <c r="L59" s="27"/>
      <c r="M59" s="27"/>
      <c r="N59" s="23"/>
      <c r="O59" s="26"/>
      <c r="P59" s="27"/>
      <c r="Q59" s="27"/>
      <c r="R59" s="27"/>
      <c r="S59" s="27"/>
      <c r="T59" s="27"/>
      <c r="U59" s="23"/>
      <c r="V59" s="26"/>
      <c r="W59" s="27"/>
      <c r="X59" s="27"/>
      <c r="Y59" s="27"/>
      <c r="Z59" s="27"/>
      <c r="AA59" s="27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59"/>
    </row>
    <row r="60" spans="1:42" s="36" customFormat="1" ht="18" customHeight="1" thickTop="1" thickBot="1" x14ac:dyDescent="0.35">
      <c r="A60" s="129" t="str">
        <f>Pontuação!A29</f>
        <v>Madureira</v>
      </c>
      <c r="B60" s="130"/>
      <c r="C60" s="130"/>
      <c r="D60" s="130"/>
      <c r="E60" s="130"/>
      <c r="F60" s="131"/>
      <c r="G60" s="29"/>
      <c r="H60" s="129" t="str">
        <f>Pontuação!A31</f>
        <v>Milan</v>
      </c>
      <c r="I60" s="130"/>
      <c r="J60" s="130"/>
      <c r="K60" s="130"/>
      <c r="L60" s="130"/>
      <c r="M60" s="131"/>
      <c r="N60" s="29"/>
      <c r="O60" s="129" t="str">
        <f>Pontuação!A33</f>
        <v>Parma</v>
      </c>
      <c r="P60" s="130"/>
      <c r="Q60" s="130"/>
      <c r="R60" s="130"/>
      <c r="S60" s="130"/>
      <c r="T60" s="131"/>
      <c r="U60" s="29"/>
      <c r="V60" s="129" t="str">
        <f>Pontuação!A35</f>
        <v>Racing</v>
      </c>
      <c r="W60" s="130"/>
      <c r="X60" s="130"/>
      <c r="Y60" s="130"/>
      <c r="Z60" s="130"/>
      <c r="AA60" s="131"/>
      <c r="AB60" s="29"/>
      <c r="AC60" s="129" t="str">
        <f>Pontuação!A37</f>
        <v>Roma</v>
      </c>
      <c r="AD60" s="130"/>
      <c r="AE60" s="130"/>
      <c r="AF60" s="130"/>
      <c r="AG60" s="130"/>
      <c r="AH60" s="131"/>
      <c r="AI60" s="35"/>
      <c r="AJ60" s="129" t="str">
        <f>Pontuação!A39</f>
        <v xml:space="preserve">São Cristovão </v>
      </c>
      <c r="AK60" s="130"/>
      <c r="AL60" s="130"/>
      <c r="AM60" s="130"/>
      <c r="AN60" s="130"/>
      <c r="AO60" s="131"/>
      <c r="AP60" s="58"/>
    </row>
    <row r="61" spans="1:42" s="7" customFormat="1" ht="17.25" thickTop="1" thickBot="1" x14ac:dyDescent="0.25">
      <c r="A61" s="24"/>
      <c r="B61" s="11" t="s">
        <v>3</v>
      </c>
      <c r="C61" s="11" t="s">
        <v>4</v>
      </c>
      <c r="D61" s="11" t="s">
        <v>5</v>
      </c>
      <c r="E61" s="11" t="s">
        <v>6</v>
      </c>
      <c r="F61" s="11" t="s">
        <v>7</v>
      </c>
      <c r="G61" s="23"/>
      <c r="H61" s="24"/>
      <c r="I61" s="11" t="s">
        <v>3</v>
      </c>
      <c r="J61" s="11" t="s">
        <v>4</v>
      </c>
      <c r="K61" s="11" t="s">
        <v>5</v>
      </c>
      <c r="L61" s="11" t="s">
        <v>6</v>
      </c>
      <c r="M61" s="11" t="s">
        <v>7</v>
      </c>
      <c r="N61" s="23"/>
      <c r="O61" s="24"/>
      <c r="P61" s="11" t="s">
        <v>3</v>
      </c>
      <c r="Q61" s="11" t="s">
        <v>4</v>
      </c>
      <c r="R61" s="11" t="s">
        <v>5</v>
      </c>
      <c r="S61" s="11" t="s">
        <v>6</v>
      </c>
      <c r="T61" s="11" t="s">
        <v>7</v>
      </c>
      <c r="U61" s="23"/>
      <c r="V61" s="24"/>
      <c r="W61" s="11" t="s">
        <v>3</v>
      </c>
      <c r="X61" s="11" t="s">
        <v>4</v>
      </c>
      <c r="Y61" s="11" t="s">
        <v>5</v>
      </c>
      <c r="Z61" s="11" t="s">
        <v>6</v>
      </c>
      <c r="AA61" s="11" t="s">
        <v>7</v>
      </c>
      <c r="AB61" s="23"/>
      <c r="AC61" s="24"/>
      <c r="AD61" s="11" t="s">
        <v>3</v>
      </c>
      <c r="AE61" s="11" t="s">
        <v>4</v>
      </c>
      <c r="AF61" s="11" t="s">
        <v>5</v>
      </c>
      <c r="AG61" s="11" t="s">
        <v>6</v>
      </c>
      <c r="AH61" s="11" t="s">
        <v>7</v>
      </c>
      <c r="AI61" s="23"/>
      <c r="AJ61" s="24"/>
      <c r="AK61" s="11" t="s">
        <v>3</v>
      </c>
      <c r="AL61" s="11" t="s">
        <v>4</v>
      </c>
      <c r="AM61" s="11" t="s">
        <v>5</v>
      </c>
      <c r="AN61" s="11" t="s">
        <v>6</v>
      </c>
      <c r="AO61" s="11" t="s">
        <v>7</v>
      </c>
      <c r="AP61" s="59"/>
    </row>
    <row r="62" spans="1:42" ht="13.5" thickTop="1" x14ac:dyDescent="0.2">
      <c r="A62" s="128" t="s">
        <v>42</v>
      </c>
      <c r="B62" s="45"/>
      <c r="C62" s="46"/>
      <c r="D62" s="46"/>
      <c r="E62" s="46"/>
      <c r="F62" s="47"/>
      <c r="G62" s="22"/>
      <c r="H62" s="128" t="s">
        <v>42</v>
      </c>
      <c r="I62" s="45">
        <v>1</v>
      </c>
      <c r="J62" s="46">
        <v>4</v>
      </c>
      <c r="K62" s="46">
        <v>3</v>
      </c>
      <c r="L62" s="46">
        <v>8</v>
      </c>
      <c r="M62" s="47">
        <v>12</v>
      </c>
      <c r="N62" s="22"/>
      <c r="O62" s="128" t="s">
        <v>42</v>
      </c>
      <c r="P62" s="45">
        <v>2</v>
      </c>
      <c r="Q62" s="46">
        <v>3</v>
      </c>
      <c r="R62" s="46">
        <v>3</v>
      </c>
      <c r="S62" s="46">
        <v>12</v>
      </c>
      <c r="T62" s="47">
        <v>9</v>
      </c>
      <c r="U62" s="22"/>
      <c r="V62" s="128" t="s">
        <v>42</v>
      </c>
      <c r="W62" s="45">
        <v>3</v>
      </c>
      <c r="X62" s="46">
        <v>2</v>
      </c>
      <c r="Y62" s="46">
        <v>3</v>
      </c>
      <c r="Z62" s="46">
        <v>12</v>
      </c>
      <c r="AA62" s="47">
        <v>16</v>
      </c>
      <c r="AB62" s="22"/>
      <c r="AC62" s="128" t="s">
        <v>42</v>
      </c>
      <c r="AD62" s="45">
        <v>4</v>
      </c>
      <c r="AE62" s="46">
        <v>1</v>
      </c>
      <c r="AF62" s="46">
        <v>3</v>
      </c>
      <c r="AG62" s="46">
        <v>17</v>
      </c>
      <c r="AH62" s="47">
        <v>13</v>
      </c>
      <c r="AI62" s="22"/>
      <c r="AJ62" s="128" t="s">
        <v>42</v>
      </c>
      <c r="AK62" s="45">
        <v>1</v>
      </c>
      <c r="AL62" s="46">
        <v>5</v>
      </c>
      <c r="AM62" s="46">
        <v>2</v>
      </c>
      <c r="AN62" s="46">
        <v>13</v>
      </c>
      <c r="AO62" s="47">
        <v>17</v>
      </c>
      <c r="AP62" s="57"/>
    </row>
    <row r="63" spans="1:42" x14ac:dyDescent="0.2">
      <c r="A63" s="127"/>
      <c r="B63" s="48"/>
      <c r="C63" s="49"/>
      <c r="D63" s="49"/>
      <c r="E63" s="49"/>
      <c r="F63" s="50"/>
      <c r="G63" s="22"/>
      <c r="H63" s="127"/>
      <c r="I63" s="48"/>
      <c r="J63" s="49"/>
      <c r="K63" s="49"/>
      <c r="L63" s="49"/>
      <c r="M63" s="50"/>
      <c r="N63" s="22"/>
      <c r="O63" s="127" t="s">
        <v>42</v>
      </c>
      <c r="P63" s="48"/>
      <c r="Q63" s="49"/>
      <c r="R63" s="49">
        <v>1</v>
      </c>
      <c r="S63" s="49">
        <v>1</v>
      </c>
      <c r="T63" s="50">
        <v>4</v>
      </c>
      <c r="U63" s="22"/>
      <c r="V63" s="127" t="s">
        <v>42</v>
      </c>
      <c r="W63" s="48">
        <v>1</v>
      </c>
      <c r="X63" s="49">
        <v>1</v>
      </c>
      <c r="Y63" s="49">
        <v>1</v>
      </c>
      <c r="Z63" s="49">
        <v>5</v>
      </c>
      <c r="AA63" s="50">
        <v>7</v>
      </c>
      <c r="AB63" s="22"/>
      <c r="AC63" s="127" t="s">
        <v>42</v>
      </c>
      <c r="AD63" s="48"/>
      <c r="AE63" s="49">
        <v>2</v>
      </c>
      <c r="AF63" s="49">
        <v>1</v>
      </c>
      <c r="AG63" s="49">
        <v>2</v>
      </c>
      <c r="AH63" s="50">
        <v>4</v>
      </c>
      <c r="AI63" s="22"/>
      <c r="AJ63" s="127" t="s">
        <v>42</v>
      </c>
      <c r="AK63" s="48"/>
      <c r="AL63" s="49"/>
      <c r="AM63" s="49">
        <v>1</v>
      </c>
      <c r="AN63" s="49">
        <v>0</v>
      </c>
      <c r="AO63" s="50">
        <v>2</v>
      </c>
      <c r="AP63" s="57"/>
    </row>
    <row r="64" spans="1:42" x14ac:dyDescent="0.2">
      <c r="A64" s="126" t="s">
        <v>43</v>
      </c>
      <c r="B64" s="48"/>
      <c r="C64" s="49"/>
      <c r="D64" s="49"/>
      <c r="E64" s="49"/>
      <c r="F64" s="50"/>
      <c r="G64" s="22"/>
      <c r="H64" s="126" t="s">
        <v>43</v>
      </c>
      <c r="I64" s="48">
        <v>0</v>
      </c>
      <c r="J64" s="49">
        <v>1</v>
      </c>
      <c r="K64" s="49">
        <v>5</v>
      </c>
      <c r="L64" s="49">
        <v>4</v>
      </c>
      <c r="M64" s="50">
        <v>14</v>
      </c>
      <c r="N64" s="22"/>
      <c r="O64" s="126" t="s">
        <v>43</v>
      </c>
      <c r="P64" s="48">
        <v>2</v>
      </c>
      <c r="Q64" s="49">
        <v>1</v>
      </c>
      <c r="R64" s="49">
        <v>3</v>
      </c>
      <c r="S64" s="49">
        <v>12</v>
      </c>
      <c r="T64" s="50">
        <v>11</v>
      </c>
      <c r="U64" s="22"/>
      <c r="V64" s="126" t="s">
        <v>43</v>
      </c>
      <c r="W64" s="48"/>
      <c r="X64" s="49"/>
      <c r="Y64" s="49"/>
      <c r="Z64" s="49"/>
      <c r="AA64" s="50"/>
      <c r="AB64" s="22"/>
      <c r="AC64" s="126" t="s">
        <v>43</v>
      </c>
      <c r="AD64" s="48">
        <v>3</v>
      </c>
      <c r="AE64" s="49">
        <v>1</v>
      </c>
      <c r="AF64" s="49">
        <v>2</v>
      </c>
      <c r="AG64" s="49">
        <v>12</v>
      </c>
      <c r="AH64" s="50">
        <v>11</v>
      </c>
      <c r="AI64" s="22"/>
      <c r="AJ64" s="126" t="s">
        <v>43</v>
      </c>
      <c r="AK64" s="48">
        <v>1</v>
      </c>
      <c r="AL64" s="49">
        <v>3</v>
      </c>
      <c r="AM64" s="49">
        <v>3</v>
      </c>
      <c r="AN64" s="49">
        <v>3</v>
      </c>
      <c r="AO64" s="50">
        <v>9</v>
      </c>
      <c r="AP64" s="57"/>
    </row>
    <row r="65" spans="1:42" x14ac:dyDescent="0.2">
      <c r="A65" s="127"/>
      <c r="B65" s="48"/>
      <c r="C65" s="49"/>
      <c r="D65" s="49"/>
      <c r="E65" s="49"/>
      <c r="F65" s="50"/>
      <c r="G65" s="22"/>
      <c r="H65" s="127"/>
      <c r="I65" s="48"/>
      <c r="J65" s="49"/>
      <c r="K65" s="49"/>
      <c r="L65" s="49"/>
      <c r="M65" s="50"/>
      <c r="N65" s="22"/>
      <c r="O65" s="127"/>
      <c r="P65" s="48"/>
      <c r="Q65" s="49">
        <v>1</v>
      </c>
      <c r="R65" s="49">
        <v>1</v>
      </c>
      <c r="S65" s="49">
        <v>4</v>
      </c>
      <c r="T65" s="50">
        <v>5</v>
      </c>
      <c r="U65" s="22"/>
      <c r="V65" s="127"/>
      <c r="W65" s="48"/>
      <c r="X65" s="49"/>
      <c r="Y65" s="49"/>
      <c r="Z65" s="49"/>
      <c r="AA65" s="50"/>
      <c r="AB65" s="22"/>
      <c r="AC65" s="127"/>
      <c r="AD65" s="48">
        <v>2</v>
      </c>
      <c r="AE65" s="49"/>
      <c r="AF65" s="49">
        <v>1</v>
      </c>
      <c r="AG65" s="49">
        <v>6</v>
      </c>
      <c r="AH65" s="50">
        <v>4</v>
      </c>
      <c r="AI65" s="22"/>
      <c r="AJ65" s="127"/>
      <c r="AK65" s="48">
        <v>1</v>
      </c>
      <c r="AL65" s="49"/>
      <c r="AM65" s="49">
        <v>1</v>
      </c>
      <c r="AN65" s="49">
        <v>3</v>
      </c>
      <c r="AO65" s="50">
        <v>7</v>
      </c>
      <c r="AP65" s="57"/>
    </row>
    <row r="66" spans="1:42" x14ac:dyDescent="0.2">
      <c r="A66" s="126" t="s">
        <v>44</v>
      </c>
      <c r="B66" s="25"/>
      <c r="C66" s="15"/>
      <c r="D66" s="15"/>
      <c r="E66" s="15"/>
      <c r="F66" s="16"/>
      <c r="G66" s="22"/>
      <c r="H66" s="126" t="s">
        <v>44</v>
      </c>
      <c r="I66" s="25">
        <v>0</v>
      </c>
      <c r="J66" s="15">
        <v>2</v>
      </c>
      <c r="K66" s="15">
        <v>4</v>
      </c>
      <c r="L66" s="15">
        <v>6</v>
      </c>
      <c r="M66" s="16">
        <v>13</v>
      </c>
      <c r="N66" s="22"/>
      <c r="O66" s="126" t="s">
        <v>44</v>
      </c>
      <c r="P66" s="25"/>
      <c r="Q66" s="15"/>
      <c r="R66" s="15"/>
      <c r="S66" s="15"/>
      <c r="T66" s="16"/>
      <c r="U66" s="22"/>
      <c r="V66" s="126" t="s">
        <v>44</v>
      </c>
      <c r="W66" s="25"/>
      <c r="X66" s="15"/>
      <c r="Y66" s="15"/>
      <c r="Z66" s="15"/>
      <c r="AA66" s="16"/>
      <c r="AB66" s="22"/>
      <c r="AC66" s="126" t="s">
        <v>44</v>
      </c>
      <c r="AD66" s="25">
        <v>2</v>
      </c>
      <c r="AE66" s="15">
        <v>1</v>
      </c>
      <c r="AF66" s="15">
        <v>4</v>
      </c>
      <c r="AG66" s="15">
        <v>4</v>
      </c>
      <c r="AH66" s="16">
        <v>6</v>
      </c>
      <c r="AI66" s="22"/>
      <c r="AJ66" s="126" t="s">
        <v>44</v>
      </c>
      <c r="AK66" s="25">
        <v>3</v>
      </c>
      <c r="AL66" s="15">
        <v>2</v>
      </c>
      <c r="AM66" s="15">
        <v>2</v>
      </c>
      <c r="AN66" s="15">
        <v>10</v>
      </c>
      <c r="AO66" s="16">
        <v>10</v>
      </c>
      <c r="AP66" s="57"/>
    </row>
    <row r="67" spans="1:42" x14ac:dyDescent="0.2">
      <c r="A67" s="127"/>
      <c r="B67" s="25"/>
      <c r="C67" s="15"/>
      <c r="D67" s="15"/>
      <c r="E67" s="15"/>
      <c r="F67" s="16"/>
      <c r="G67" s="22"/>
      <c r="H67" s="127"/>
      <c r="I67" s="25"/>
      <c r="J67" s="15"/>
      <c r="K67" s="15"/>
      <c r="L67" s="15"/>
      <c r="M67" s="16"/>
      <c r="N67" s="22"/>
      <c r="O67" s="127"/>
      <c r="P67" s="25"/>
      <c r="Q67" s="15"/>
      <c r="R67" s="15"/>
      <c r="S67" s="15"/>
      <c r="T67" s="16"/>
      <c r="U67" s="22"/>
      <c r="V67" s="127"/>
      <c r="W67" s="25"/>
      <c r="X67" s="15"/>
      <c r="Y67" s="15"/>
      <c r="Z67" s="15"/>
      <c r="AA67" s="16"/>
      <c r="AB67" s="22"/>
      <c r="AC67" s="127"/>
      <c r="AD67" s="25">
        <v>1</v>
      </c>
      <c r="AE67" s="15"/>
      <c r="AF67" s="15">
        <v>1</v>
      </c>
      <c r="AG67" s="15">
        <v>1</v>
      </c>
      <c r="AH67" s="16">
        <v>2</v>
      </c>
      <c r="AI67" s="22"/>
      <c r="AJ67" s="127"/>
      <c r="AK67" s="25">
        <v>2</v>
      </c>
      <c r="AL67" s="15"/>
      <c r="AM67" s="15">
        <v>1</v>
      </c>
      <c r="AN67" s="15">
        <v>4</v>
      </c>
      <c r="AO67" s="16">
        <v>2</v>
      </c>
      <c r="AP67" s="57"/>
    </row>
    <row r="68" spans="1:42" x14ac:dyDescent="0.2">
      <c r="A68" s="126" t="s">
        <v>45</v>
      </c>
      <c r="B68" s="25"/>
      <c r="C68" s="15"/>
      <c r="D68" s="15"/>
      <c r="E68" s="15"/>
      <c r="F68" s="16"/>
      <c r="G68" s="22"/>
      <c r="H68" s="126" t="s">
        <v>45</v>
      </c>
      <c r="I68" s="25"/>
      <c r="J68" s="15"/>
      <c r="K68" s="15"/>
      <c r="L68" s="15"/>
      <c r="M68" s="16"/>
      <c r="N68" s="22"/>
      <c r="O68" s="126" t="s">
        <v>45</v>
      </c>
      <c r="P68" s="25">
        <v>3</v>
      </c>
      <c r="Q68" s="15">
        <v>2</v>
      </c>
      <c r="R68" s="15">
        <v>2</v>
      </c>
      <c r="S68" s="15">
        <v>11</v>
      </c>
      <c r="T68" s="16">
        <v>7</v>
      </c>
      <c r="U68" s="22"/>
      <c r="V68" s="126" t="s">
        <v>45</v>
      </c>
      <c r="W68" s="25"/>
      <c r="X68" s="15"/>
      <c r="Y68" s="15"/>
      <c r="Z68" s="15"/>
      <c r="AA68" s="16"/>
      <c r="AB68" s="22"/>
      <c r="AC68" s="126" t="s">
        <v>45</v>
      </c>
      <c r="AD68" s="25"/>
      <c r="AE68" s="15"/>
      <c r="AF68" s="15"/>
      <c r="AG68" s="15"/>
      <c r="AH68" s="16"/>
      <c r="AI68" s="22"/>
      <c r="AJ68" s="126" t="s">
        <v>45</v>
      </c>
      <c r="AK68" s="25">
        <v>2</v>
      </c>
      <c r="AL68" s="15">
        <v>4</v>
      </c>
      <c r="AM68" s="15">
        <v>1</v>
      </c>
      <c r="AN68" s="15">
        <v>12</v>
      </c>
      <c r="AO68" s="16">
        <v>12</v>
      </c>
      <c r="AP68" s="57"/>
    </row>
    <row r="69" spans="1:42" x14ac:dyDescent="0.2">
      <c r="A69" s="127"/>
      <c r="B69" s="25"/>
      <c r="C69" s="15"/>
      <c r="D69" s="15"/>
      <c r="E69" s="15"/>
      <c r="F69" s="16"/>
      <c r="G69" s="22"/>
      <c r="H69" s="127"/>
      <c r="I69" s="25"/>
      <c r="J69" s="15"/>
      <c r="K69" s="15"/>
      <c r="L69" s="15"/>
      <c r="M69" s="16"/>
      <c r="N69" s="22"/>
      <c r="O69" s="127"/>
      <c r="P69" s="25"/>
      <c r="Q69" s="15"/>
      <c r="R69" s="15">
        <v>1</v>
      </c>
      <c r="S69" s="15">
        <v>2</v>
      </c>
      <c r="T69" s="16">
        <v>3</v>
      </c>
      <c r="U69" s="22"/>
      <c r="V69" s="127"/>
      <c r="W69" s="25"/>
      <c r="X69" s="15"/>
      <c r="Y69" s="15"/>
      <c r="Z69" s="15"/>
      <c r="AA69" s="16"/>
      <c r="AB69" s="22"/>
      <c r="AC69" s="127"/>
      <c r="AD69" s="25"/>
      <c r="AE69" s="15"/>
      <c r="AF69" s="15"/>
      <c r="AG69" s="15"/>
      <c r="AH69" s="16"/>
      <c r="AI69" s="22"/>
      <c r="AJ69" s="127"/>
      <c r="AK69" s="25"/>
      <c r="AL69" s="15"/>
      <c r="AM69" s="15">
        <v>1</v>
      </c>
      <c r="AN69" s="15">
        <v>0</v>
      </c>
      <c r="AO69" s="16">
        <v>1</v>
      </c>
      <c r="AP69" s="57"/>
    </row>
    <row r="70" spans="1:42" x14ac:dyDescent="0.2">
      <c r="A70" s="126" t="s">
        <v>46</v>
      </c>
      <c r="B70" s="25"/>
      <c r="C70" s="15"/>
      <c r="D70" s="15"/>
      <c r="E70" s="15"/>
      <c r="F70" s="16"/>
      <c r="G70" s="22"/>
      <c r="H70" s="126" t="s">
        <v>46</v>
      </c>
      <c r="I70" s="25">
        <v>1</v>
      </c>
      <c r="J70" s="15">
        <v>1</v>
      </c>
      <c r="K70" s="15">
        <v>3</v>
      </c>
      <c r="L70" s="15">
        <v>8</v>
      </c>
      <c r="M70" s="16">
        <v>11</v>
      </c>
      <c r="N70" s="22"/>
      <c r="O70" s="126" t="s">
        <v>46</v>
      </c>
      <c r="P70" s="25"/>
      <c r="Q70" s="15"/>
      <c r="R70" s="15"/>
      <c r="S70" s="15"/>
      <c r="T70" s="16"/>
      <c r="U70" s="22"/>
      <c r="V70" s="126" t="s">
        <v>46</v>
      </c>
      <c r="W70" s="25"/>
      <c r="X70" s="15"/>
      <c r="Y70" s="15"/>
      <c r="Z70" s="15"/>
      <c r="AA70" s="16"/>
      <c r="AB70" s="22"/>
      <c r="AC70" s="126" t="s">
        <v>46</v>
      </c>
      <c r="AD70" s="25">
        <v>1</v>
      </c>
      <c r="AE70" s="15">
        <v>2</v>
      </c>
      <c r="AF70" s="15">
        <v>2</v>
      </c>
      <c r="AG70" s="15">
        <v>5</v>
      </c>
      <c r="AH70" s="16">
        <v>10</v>
      </c>
      <c r="AI70" s="22"/>
      <c r="AJ70" s="126" t="s">
        <v>46</v>
      </c>
      <c r="AK70" s="25">
        <v>2</v>
      </c>
      <c r="AL70" s="15">
        <v>1</v>
      </c>
      <c r="AM70" s="15">
        <v>2</v>
      </c>
      <c r="AN70" s="15">
        <v>6</v>
      </c>
      <c r="AO70" s="16">
        <v>8</v>
      </c>
      <c r="AP70" s="57"/>
    </row>
    <row r="71" spans="1:42" x14ac:dyDescent="0.2">
      <c r="A71" s="127"/>
      <c r="B71" s="25"/>
      <c r="C71" s="15"/>
      <c r="D71" s="15"/>
      <c r="E71" s="15"/>
      <c r="F71" s="16"/>
      <c r="G71" s="22"/>
      <c r="H71" s="127"/>
      <c r="I71" s="25">
        <v>1</v>
      </c>
      <c r="J71" s="15"/>
      <c r="K71" s="15">
        <v>1</v>
      </c>
      <c r="L71" s="15">
        <v>2</v>
      </c>
      <c r="M71" s="16">
        <v>2</v>
      </c>
      <c r="N71" s="22"/>
      <c r="O71" s="127"/>
      <c r="P71" s="25"/>
      <c r="Q71" s="15"/>
      <c r="R71" s="15"/>
      <c r="S71" s="15"/>
      <c r="T71" s="16"/>
      <c r="U71" s="22"/>
      <c r="V71" s="127"/>
      <c r="W71" s="25"/>
      <c r="X71" s="15"/>
      <c r="Y71" s="15"/>
      <c r="Z71" s="15"/>
      <c r="AA71" s="16"/>
      <c r="AB71" s="22"/>
      <c r="AC71" s="127"/>
      <c r="AD71" s="25">
        <v>1</v>
      </c>
      <c r="AE71" s="15"/>
      <c r="AF71" s="15">
        <v>2</v>
      </c>
      <c r="AG71" s="15">
        <v>6</v>
      </c>
      <c r="AH71" s="16">
        <v>6</v>
      </c>
      <c r="AI71" s="22"/>
      <c r="AJ71" s="127"/>
      <c r="AK71" s="25"/>
      <c r="AL71" s="15"/>
      <c r="AM71" s="15">
        <v>1</v>
      </c>
      <c r="AN71" s="15">
        <v>4</v>
      </c>
      <c r="AO71" s="16">
        <v>5</v>
      </c>
      <c r="AP71" s="57"/>
    </row>
    <row r="72" spans="1:42" x14ac:dyDescent="0.2">
      <c r="A72" s="126" t="s">
        <v>47</v>
      </c>
      <c r="B72" s="25"/>
      <c r="C72" s="15"/>
      <c r="D72" s="15"/>
      <c r="E72" s="15"/>
      <c r="F72" s="16"/>
      <c r="G72" s="22"/>
      <c r="H72" s="126" t="s">
        <v>47</v>
      </c>
      <c r="I72" s="25">
        <v>0</v>
      </c>
      <c r="J72" s="15">
        <v>2</v>
      </c>
      <c r="K72" s="15">
        <v>4</v>
      </c>
      <c r="L72" s="15">
        <v>3</v>
      </c>
      <c r="M72" s="16">
        <v>14</v>
      </c>
      <c r="N72" s="22"/>
      <c r="O72" s="126" t="s">
        <v>47</v>
      </c>
      <c r="P72" s="25">
        <v>1</v>
      </c>
      <c r="Q72" s="15">
        <v>2</v>
      </c>
      <c r="R72" s="15">
        <v>3</v>
      </c>
      <c r="S72" s="15">
        <v>7</v>
      </c>
      <c r="T72" s="16">
        <v>10</v>
      </c>
      <c r="U72" s="22"/>
      <c r="V72" s="126" t="s">
        <v>47</v>
      </c>
      <c r="W72" s="25"/>
      <c r="X72" s="15"/>
      <c r="Y72" s="15"/>
      <c r="Z72" s="15"/>
      <c r="AA72" s="16"/>
      <c r="AB72" s="22"/>
      <c r="AC72" s="126" t="s">
        <v>47</v>
      </c>
      <c r="AD72" s="25">
        <v>4</v>
      </c>
      <c r="AE72" s="15">
        <v>0</v>
      </c>
      <c r="AF72" s="15">
        <v>2</v>
      </c>
      <c r="AG72" s="15">
        <v>13</v>
      </c>
      <c r="AH72" s="16">
        <v>10</v>
      </c>
      <c r="AI72" s="22"/>
      <c r="AJ72" s="126" t="s">
        <v>47</v>
      </c>
      <c r="AK72" s="25">
        <v>0</v>
      </c>
      <c r="AL72" s="15">
        <v>3</v>
      </c>
      <c r="AM72" s="15">
        <v>3</v>
      </c>
      <c r="AN72" s="15">
        <v>4</v>
      </c>
      <c r="AO72" s="16">
        <v>7</v>
      </c>
      <c r="AP72" s="57"/>
    </row>
    <row r="73" spans="1:42" x14ac:dyDescent="0.2">
      <c r="A73" s="127"/>
      <c r="B73" s="25"/>
      <c r="C73" s="15"/>
      <c r="D73" s="15"/>
      <c r="E73" s="15"/>
      <c r="F73" s="16"/>
      <c r="G73" s="22"/>
      <c r="H73" s="127"/>
      <c r="I73" s="25"/>
      <c r="J73" s="15"/>
      <c r="K73" s="15"/>
      <c r="L73" s="15"/>
      <c r="M73" s="16"/>
      <c r="N73" s="22"/>
      <c r="O73" s="127"/>
      <c r="P73" s="25">
        <v>2</v>
      </c>
      <c r="Q73" s="15"/>
      <c r="R73" s="15"/>
      <c r="S73" s="15">
        <v>5</v>
      </c>
      <c r="T73" s="16">
        <v>3</v>
      </c>
      <c r="U73" s="22"/>
      <c r="V73" s="127"/>
      <c r="W73" s="25"/>
      <c r="X73" s="15"/>
      <c r="Y73" s="15"/>
      <c r="Z73" s="15"/>
      <c r="AA73" s="16"/>
      <c r="AB73" s="22"/>
      <c r="AC73" s="127"/>
      <c r="AD73" s="25"/>
      <c r="AE73" s="15"/>
      <c r="AF73" s="15">
        <v>1</v>
      </c>
      <c r="AG73" s="15">
        <v>1</v>
      </c>
      <c r="AH73" s="16">
        <v>2</v>
      </c>
      <c r="AI73" s="22"/>
      <c r="AJ73" s="127"/>
      <c r="AK73" s="25"/>
      <c r="AL73" s="15"/>
      <c r="AM73" s="15"/>
      <c r="AN73" s="15"/>
      <c r="AO73" s="16"/>
      <c r="AP73" s="57"/>
    </row>
    <row r="74" spans="1:42" x14ac:dyDescent="0.2">
      <c r="A74" s="126" t="s">
        <v>48</v>
      </c>
      <c r="B74" s="25"/>
      <c r="C74" s="15"/>
      <c r="D74" s="15"/>
      <c r="E74" s="15"/>
      <c r="F74" s="16"/>
      <c r="G74" s="22"/>
      <c r="H74" s="126" t="s">
        <v>48</v>
      </c>
      <c r="I74" s="25">
        <v>0</v>
      </c>
      <c r="J74" s="15">
        <v>4</v>
      </c>
      <c r="K74" s="15">
        <v>2</v>
      </c>
      <c r="L74" s="15">
        <v>4</v>
      </c>
      <c r="M74" s="16">
        <v>6</v>
      </c>
      <c r="N74" s="22"/>
      <c r="O74" s="126" t="s">
        <v>48</v>
      </c>
      <c r="P74" s="25">
        <v>1</v>
      </c>
      <c r="Q74" s="15">
        <v>4</v>
      </c>
      <c r="R74" s="15">
        <v>1</v>
      </c>
      <c r="S74" s="15">
        <v>9</v>
      </c>
      <c r="T74" s="16">
        <v>10</v>
      </c>
      <c r="U74" s="22"/>
      <c r="V74" s="126" t="s">
        <v>48</v>
      </c>
      <c r="W74" s="25"/>
      <c r="X74" s="15"/>
      <c r="Y74" s="15"/>
      <c r="Z74" s="15"/>
      <c r="AA74" s="16"/>
      <c r="AB74" s="22"/>
      <c r="AC74" s="126" t="s">
        <v>48</v>
      </c>
      <c r="AD74" s="25">
        <v>3</v>
      </c>
      <c r="AE74" s="15">
        <v>1</v>
      </c>
      <c r="AF74" s="15">
        <v>2</v>
      </c>
      <c r="AG74" s="15">
        <v>8</v>
      </c>
      <c r="AH74" s="16">
        <v>7</v>
      </c>
      <c r="AI74" s="22"/>
      <c r="AJ74" s="126" t="s">
        <v>48</v>
      </c>
      <c r="AK74" s="25">
        <v>1</v>
      </c>
      <c r="AL74" s="15">
        <v>4</v>
      </c>
      <c r="AM74" s="15">
        <v>1</v>
      </c>
      <c r="AN74" s="15">
        <v>8</v>
      </c>
      <c r="AO74" s="16">
        <v>10</v>
      </c>
      <c r="AP74" s="57"/>
    </row>
    <row r="75" spans="1:42" x14ac:dyDescent="0.2">
      <c r="A75" s="127"/>
      <c r="B75" s="25"/>
      <c r="C75" s="15"/>
      <c r="D75" s="15"/>
      <c r="E75" s="15"/>
      <c r="F75" s="16"/>
      <c r="G75" s="22"/>
      <c r="H75" s="127"/>
      <c r="I75" s="25"/>
      <c r="J75" s="15"/>
      <c r="K75" s="15"/>
      <c r="L75" s="15"/>
      <c r="M75" s="16"/>
      <c r="N75" s="22"/>
      <c r="O75" s="127"/>
      <c r="P75" s="25"/>
      <c r="Q75" s="15"/>
      <c r="R75" s="15">
        <v>1</v>
      </c>
      <c r="S75" s="15">
        <v>1</v>
      </c>
      <c r="T75" s="16">
        <v>4</v>
      </c>
      <c r="U75" s="22"/>
      <c r="V75" s="127"/>
      <c r="W75" s="25"/>
      <c r="X75" s="15"/>
      <c r="Y75" s="15"/>
      <c r="Z75" s="15"/>
      <c r="AA75" s="16"/>
      <c r="AB75" s="22"/>
      <c r="AC75" s="127"/>
      <c r="AD75" s="25"/>
      <c r="AE75" s="15"/>
      <c r="AF75" s="15">
        <v>1</v>
      </c>
      <c r="AG75" s="15">
        <v>1</v>
      </c>
      <c r="AH75" s="16">
        <v>2</v>
      </c>
      <c r="AI75" s="22"/>
      <c r="AJ75" s="127"/>
      <c r="AK75" s="25"/>
      <c r="AL75" s="15">
        <v>1</v>
      </c>
      <c r="AM75" s="15"/>
      <c r="AN75" s="15">
        <v>0</v>
      </c>
      <c r="AO75" s="16">
        <v>0</v>
      </c>
      <c r="AP75" s="57"/>
    </row>
    <row r="76" spans="1:42" x14ac:dyDescent="0.2">
      <c r="A76" s="126" t="s">
        <v>49</v>
      </c>
      <c r="B76" s="25"/>
      <c r="C76" s="15"/>
      <c r="D76" s="15"/>
      <c r="E76" s="15"/>
      <c r="F76" s="16"/>
      <c r="G76" s="22"/>
      <c r="H76" s="126" t="s">
        <v>49</v>
      </c>
      <c r="I76" s="25"/>
      <c r="J76" s="15"/>
      <c r="K76" s="15"/>
      <c r="L76" s="15"/>
      <c r="M76" s="16"/>
      <c r="N76" s="22"/>
      <c r="O76" s="126" t="s">
        <v>49</v>
      </c>
      <c r="P76" s="25">
        <v>1</v>
      </c>
      <c r="Q76" s="15">
        <v>0</v>
      </c>
      <c r="R76" s="15">
        <v>4</v>
      </c>
      <c r="S76" s="15">
        <v>9</v>
      </c>
      <c r="T76" s="16">
        <v>14</v>
      </c>
      <c r="U76" s="22"/>
      <c r="V76" s="126" t="s">
        <v>49</v>
      </c>
      <c r="W76" s="25"/>
      <c r="X76" s="15"/>
      <c r="Y76" s="15"/>
      <c r="Z76" s="15"/>
      <c r="AA76" s="16"/>
      <c r="AB76" s="22"/>
      <c r="AC76" s="126" t="s">
        <v>49</v>
      </c>
      <c r="AD76" s="25">
        <v>2</v>
      </c>
      <c r="AE76" s="15">
        <v>1</v>
      </c>
      <c r="AF76" s="15">
        <v>2</v>
      </c>
      <c r="AG76" s="15">
        <v>7</v>
      </c>
      <c r="AH76" s="16">
        <v>8</v>
      </c>
      <c r="AI76" s="22"/>
      <c r="AJ76" s="126" t="s">
        <v>49</v>
      </c>
      <c r="AK76" s="25"/>
      <c r="AL76" s="15"/>
      <c r="AM76" s="15"/>
      <c r="AN76" s="15"/>
      <c r="AO76" s="16"/>
      <c r="AP76" s="57"/>
    </row>
    <row r="77" spans="1:42" x14ac:dyDescent="0.2">
      <c r="A77" s="127"/>
      <c r="B77" s="25"/>
      <c r="C77" s="15"/>
      <c r="D77" s="15"/>
      <c r="E77" s="15"/>
      <c r="F77" s="16"/>
      <c r="G77" s="22"/>
      <c r="H77" s="127"/>
      <c r="I77" s="25"/>
      <c r="J77" s="15"/>
      <c r="K77" s="15"/>
      <c r="L77" s="15"/>
      <c r="M77" s="16"/>
      <c r="N77" s="22"/>
      <c r="O77" s="127"/>
      <c r="P77" s="25">
        <v>1</v>
      </c>
      <c r="Q77" s="15"/>
      <c r="R77" s="15">
        <v>1</v>
      </c>
      <c r="S77" s="15">
        <v>5</v>
      </c>
      <c r="T77" s="16">
        <v>5</v>
      </c>
      <c r="U77" s="22"/>
      <c r="V77" s="127"/>
      <c r="W77" s="25"/>
      <c r="X77" s="15"/>
      <c r="Y77" s="15"/>
      <c r="Z77" s="15"/>
      <c r="AA77" s="16"/>
      <c r="AB77" s="22"/>
      <c r="AC77" s="127"/>
      <c r="AD77" s="25">
        <v>1</v>
      </c>
      <c r="AE77" s="15"/>
      <c r="AF77" s="15">
        <v>2</v>
      </c>
      <c r="AG77" s="15">
        <v>3</v>
      </c>
      <c r="AH77" s="16">
        <v>5</v>
      </c>
      <c r="AI77" s="22"/>
      <c r="AJ77" s="127"/>
      <c r="AK77" s="25"/>
      <c r="AL77" s="15"/>
      <c r="AM77" s="15"/>
      <c r="AN77" s="15"/>
      <c r="AO77" s="16"/>
      <c r="AP77" s="57"/>
    </row>
    <row r="78" spans="1:42" x14ac:dyDescent="0.2">
      <c r="A78" s="126" t="s">
        <v>50</v>
      </c>
      <c r="B78" s="25"/>
      <c r="C78" s="15"/>
      <c r="D78" s="15"/>
      <c r="E78" s="15"/>
      <c r="F78" s="16"/>
      <c r="G78" s="22"/>
      <c r="H78" s="126" t="s">
        <v>50</v>
      </c>
      <c r="I78" s="25"/>
      <c r="J78" s="15"/>
      <c r="K78" s="15"/>
      <c r="L78" s="15"/>
      <c r="M78" s="16"/>
      <c r="N78" s="22"/>
      <c r="O78" s="126" t="s">
        <v>50</v>
      </c>
      <c r="P78" s="25">
        <v>5</v>
      </c>
      <c r="Q78" s="15">
        <v>0</v>
      </c>
      <c r="R78" s="15">
        <v>4</v>
      </c>
      <c r="S78" s="15">
        <v>14</v>
      </c>
      <c r="T78" s="16">
        <v>13</v>
      </c>
      <c r="U78" s="22"/>
      <c r="V78" s="126" t="s">
        <v>50</v>
      </c>
      <c r="W78" s="25"/>
      <c r="X78" s="15"/>
      <c r="Y78" s="15"/>
      <c r="Z78" s="15"/>
      <c r="AA78" s="16"/>
      <c r="AB78" s="22"/>
      <c r="AC78" s="126" t="s">
        <v>50</v>
      </c>
      <c r="AD78" s="25">
        <v>2</v>
      </c>
      <c r="AE78" s="15">
        <v>3</v>
      </c>
      <c r="AF78" s="15">
        <v>4</v>
      </c>
      <c r="AG78" s="15">
        <v>10</v>
      </c>
      <c r="AH78" s="16">
        <v>14</v>
      </c>
      <c r="AI78" s="22"/>
      <c r="AJ78" s="126" t="s">
        <v>50</v>
      </c>
      <c r="AK78" s="25"/>
      <c r="AL78" s="15"/>
      <c r="AM78" s="15"/>
      <c r="AN78" s="15"/>
      <c r="AO78" s="16"/>
      <c r="AP78" s="57"/>
    </row>
    <row r="79" spans="1:42" x14ac:dyDescent="0.2">
      <c r="A79" s="127"/>
      <c r="B79" s="25"/>
      <c r="C79" s="15"/>
      <c r="D79" s="15"/>
      <c r="E79" s="15"/>
      <c r="F79" s="16"/>
      <c r="G79" s="22"/>
      <c r="H79" s="127"/>
      <c r="I79" s="25"/>
      <c r="J79" s="15"/>
      <c r="K79" s="15"/>
      <c r="L79" s="15"/>
      <c r="M79" s="16"/>
      <c r="N79" s="22"/>
      <c r="O79" s="127"/>
      <c r="P79" s="25"/>
      <c r="Q79" s="15">
        <v>3</v>
      </c>
      <c r="R79" s="15"/>
      <c r="S79" s="15">
        <v>7</v>
      </c>
      <c r="T79" s="16">
        <v>7</v>
      </c>
      <c r="U79" s="22"/>
      <c r="V79" s="127"/>
      <c r="W79" s="25"/>
      <c r="X79" s="15"/>
      <c r="Y79" s="15"/>
      <c r="Z79" s="15"/>
      <c r="AA79" s="16"/>
      <c r="AB79" s="22"/>
      <c r="AC79" s="127"/>
      <c r="AD79" s="25"/>
      <c r="AE79" s="15"/>
      <c r="AF79" s="15">
        <v>1</v>
      </c>
      <c r="AG79" s="15">
        <v>1</v>
      </c>
      <c r="AH79" s="16">
        <v>2</v>
      </c>
      <c r="AI79" s="22"/>
      <c r="AJ79" s="127"/>
      <c r="AK79" s="25"/>
      <c r="AL79" s="15"/>
      <c r="AM79" s="15"/>
      <c r="AN79" s="15"/>
      <c r="AO79" s="16"/>
      <c r="AP79" s="57"/>
    </row>
    <row r="80" spans="1:42" x14ac:dyDescent="0.2">
      <c r="A80" s="126" t="s">
        <v>51</v>
      </c>
      <c r="B80" s="25"/>
      <c r="C80" s="15"/>
      <c r="D80" s="15"/>
      <c r="E80" s="15"/>
      <c r="F80" s="16"/>
      <c r="G80" s="22"/>
      <c r="H80" s="126" t="s">
        <v>51</v>
      </c>
      <c r="I80" s="25"/>
      <c r="J80" s="15"/>
      <c r="K80" s="15"/>
      <c r="L80" s="15"/>
      <c r="M80" s="16"/>
      <c r="N80" s="22"/>
      <c r="O80" s="126" t="s">
        <v>51</v>
      </c>
      <c r="P80" s="25">
        <v>4</v>
      </c>
      <c r="Q80" s="15">
        <v>1</v>
      </c>
      <c r="R80" s="15">
        <v>0</v>
      </c>
      <c r="S80" s="15">
        <v>12</v>
      </c>
      <c r="T80" s="16">
        <v>7</v>
      </c>
      <c r="U80" s="22"/>
      <c r="V80" s="126" t="s">
        <v>51</v>
      </c>
      <c r="W80" s="25"/>
      <c r="X80" s="15"/>
      <c r="Y80" s="15"/>
      <c r="Z80" s="15"/>
      <c r="AA80" s="16"/>
      <c r="AB80" s="22"/>
      <c r="AC80" s="126" t="s">
        <v>51</v>
      </c>
      <c r="AD80" s="25">
        <v>3</v>
      </c>
      <c r="AE80" s="15">
        <v>0</v>
      </c>
      <c r="AF80" s="15">
        <v>2</v>
      </c>
      <c r="AG80" s="15">
        <v>8</v>
      </c>
      <c r="AH80" s="16">
        <v>7</v>
      </c>
      <c r="AI80" s="22"/>
      <c r="AJ80" s="126" t="s">
        <v>51</v>
      </c>
      <c r="AK80" s="25"/>
      <c r="AL80" s="15"/>
      <c r="AM80" s="15"/>
      <c r="AN80" s="15"/>
      <c r="AO80" s="16"/>
      <c r="AP80" s="57"/>
    </row>
    <row r="81" spans="1:42" x14ac:dyDescent="0.2">
      <c r="A81" s="127"/>
      <c r="B81" s="25"/>
      <c r="C81" s="15"/>
      <c r="D81" s="15"/>
      <c r="E81" s="15"/>
      <c r="F81" s="16"/>
      <c r="G81" s="22"/>
      <c r="H81" s="127"/>
      <c r="I81" s="25"/>
      <c r="J81" s="15"/>
      <c r="K81" s="15"/>
      <c r="L81" s="15"/>
      <c r="M81" s="16"/>
      <c r="N81" s="22"/>
      <c r="O81" s="127"/>
      <c r="P81" s="25">
        <v>2</v>
      </c>
      <c r="Q81" s="15">
        <v>1</v>
      </c>
      <c r="R81" s="15"/>
      <c r="S81" s="15">
        <v>6</v>
      </c>
      <c r="T81" s="16">
        <v>2</v>
      </c>
      <c r="U81" s="22"/>
      <c r="V81" s="127"/>
      <c r="W81" s="25"/>
      <c r="X81" s="15"/>
      <c r="Y81" s="15"/>
      <c r="Z81" s="15"/>
      <c r="AA81" s="16"/>
      <c r="AB81" s="22"/>
      <c r="AC81" s="127"/>
      <c r="AD81" s="25"/>
      <c r="AE81" s="15"/>
      <c r="AF81" s="15">
        <v>1</v>
      </c>
      <c r="AG81" s="15">
        <v>0</v>
      </c>
      <c r="AH81" s="16">
        <v>1</v>
      </c>
      <c r="AI81" s="22"/>
      <c r="AJ81" s="127"/>
      <c r="AK81" s="25"/>
      <c r="AL81" s="15"/>
      <c r="AM81" s="15"/>
      <c r="AN81" s="15"/>
      <c r="AO81" s="16"/>
      <c r="AP81" s="57"/>
    </row>
    <row r="82" spans="1:42" x14ac:dyDescent="0.2">
      <c r="A82" s="126" t="s">
        <v>41</v>
      </c>
      <c r="B82" s="25"/>
      <c r="C82" s="15"/>
      <c r="D82" s="15"/>
      <c r="E82" s="15"/>
      <c r="F82" s="16"/>
      <c r="G82" s="22"/>
      <c r="H82" s="126" t="s">
        <v>41</v>
      </c>
      <c r="I82" s="25"/>
      <c r="J82" s="15"/>
      <c r="K82" s="15"/>
      <c r="L82" s="15"/>
      <c r="M82" s="16"/>
      <c r="N82" s="22"/>
      <c r="O82" s="126" t="s">
        <v>41</v>
      </c>
      <c r="P82" s="25">
        <v>6</v>
      </c>
      <c r="Q82" s="15">
        <v>1</v>
      </c>
      <c r="R82" s="15">
        <v>3</v>
      </c>
      <c r="S82" s="15">
        <v>25</v>
      </c>
      <c r="T82" s="16">
        <v>19</v>
      </c>
      <c r="U82" s="22"/>
      <c r="V82" s="126" t="s">
        <v>41</v>
      </c>
      <c r="W82" s="25"/>
      <c r="X82" s="15"/>
      <c r="Y82" s="15"/>
      <c r="Z82" s="15"/>
      <c r="AA82" s="16"/>
      <c r="AB82" s="22"/>
      <c r="AC82" s="126" t="s">
        <v>41</v>
      </c>
      <c r="AD82" s="25">
        <v>7</v>
      </c>
      <c r="AE82" s="15">
        <v>1</v>
      </c>
      <c r="AF82" s="15">
        <v>2</v>
      </c>
      <c r="AG82" s="15">
        <v>21</v>
      </c>
      <c r="AH82" s="16">
        <v>12</v>
      </c>
      <c r="AI82" s="22"/>
      <c r="AJ82" s="126" t="s">
        <v>41</v>
      </c>
      <c r="AK82" s="25"/>
      <c r="AL82" s="15"/>
      <c r="AM82" s="15"/>
      <c r="AN82" s="15"/>
      <c r="AO82" s="16"/>
      <c r="AP82" s="57"/>
    </row>
    <row r="83" spans="1:42" x14ac:dyDescent="0.2">
      <c r="A83" s="127"/>
      <c r="B83" s="25"/>
      <c r="C83" s="15"/>
      <c r="D83" s="15"/>
      <c r="E83" s="15"/>
      <c r="F83" s="16"/>
      <c r="G83" s="22"/>
      <c r="H83" s="127"/>
      <c r="I83" s="25"/>
      <c r="J83" s="15"/>
      <c r="K83" s="15"/>
      <c r="L83" s="15"/>
      <c r="M83" s="16"/>
      <c r="N83" s="22"/>
      <c r="O83" s="127"/>
      <c r="P83" s="25"/>
      <c r="Q83" s="15">
        <v>3</v>
      </c>
      <c r="R83" s="15"/>
      <c r="S83" s="15">
        <v>4</v>
      </c>
      <c r="T83" s="16">
        <v>4</v>
      </c>
      <c r="U83" s="22"/>
      <c r="V83" s="127"/>
      <c r="W83" s="25"/>
      <c r="X83" s="15"/>
      <c r="Y83" s="15"/>
      <c r="Z83" s="15"/>
      <c r="AA83" s="16"/>
      <c r="AB83" s="22"/>
      <c r="AC83" s="127"/>
      <c r="AD83" s="25"/>
      <c r="AE83" s="15">
        <v>3</v>
      </c>
      <c r="AF83" s="15"/>
      <c r="AG83" s="15">
        <v>4</v>
      </c>
      <c r="AH83" s="16">
        <v>4</v>
      </c>
      <c r="AI83" s="22"/>
      <c r="AJ83" s="127"/>
      <c r="AK83" s="25"/>
      <c r="AL83" s="15"/>
      <c r="AM83" s="15"/>
      <c r="AN83" s="15"/>
      <c r="AO83" s="16"/>
      <c r="AP83" s="57"/>
    </row>
    <row r="84" spans="1:42" x14ac:dyDescent="0.2">
      <c r="A84" s="126" t="s">
        <v>52</v>
      </c>
      <c r="B84" s="25"/>
      <c r="C84" s="15"/>
      <c r="D84" s="15"/>
      <c r="E84" s="15"/>
      <c r="F84" s="16"/>
      <c r="G84" s="22"/>
      <c r="H84" s="126" t="s">
        <v>52</v>
      </c>
      <c r="I84" s="25">
        <v>2</v>
      </c>
      <c r="J84" s="15">
        <v>1</v>
      </c>
      <c r="K84" s="15">
        <v>3</v>
      </c>
      <c r="L84" s="15">
        <v>5</v>
      </c>
      <c r="M84" s="16">
        <v>6</v>
      </c>
      <c r="N84" s="22"/>
      <c r="O84" s="126" t="s">
        <v>52</v>
      </c>
      <c r="P84" s="25">
        <v>1</v>
      </c>
      <c r="Q84" s="15">
        <v>3</v>
      </c>
      <c r="R84" s="15">
        <v>2</v>
      </c>
      <c r="S84" s="15">
        <v>9</v>
      </c>
      <c r="T84" s="16">
        <v>9</v>
      </c>
      <c r="U84" s="22"/>
      <c r="V84" s="126" t="s">
        <v>52</v>
      </c>
      <c r="W84" s="25"/>
      <c r="X84" s="15"/>
      <c r="Y84" s="15"/>
      <c r="Z84" s="15"/>
      <c r="AA84" s="16"/>
      <c r="AB84" s="22"/>
      <c r="AC84" s="126" t="s">
        <v>52</v>
      </c>
      <c r="AD84" s="25">
        <v>3</v>
      </c>
      <c r="AE84" s="15">
        <v>1</v>
      </c>
      <c r="AF84" s="15">
        <v>2</v>
      </c>
      <c r="AG84" s="15">
        <v>6</v>
      </c>
      <c r="AH84" s="16">
        <v>4</v>
      </c>
      <c r="AI84" s="22"/>
      <c r="AJ84" s="126" t="s">
        <v>52</v>
      </c>
      <c r="AK84" s="25"/>
      <c r="AL84" s="15"/>
      <c r="AM84" s="15"/>
      <c r="AN84" s="15"/>
      <c r="AO84" s="16"/>
      <c r="AP84" s="57"/>
    </row>
    <row r="85" spans="1:42" ht="13.5" thickBot="1" x14ac:dyDescent="0.25">
      <c r="A85" s="127"/>
      <c r="B85" s="30"/>
      <c r="C85" s="31"/>
      <c r="D85" s="31"/>
      <c r="E85" s="31"/>
      <c r="F85" s="32"/>
      <c r="G85" s="22"/>
      <c r="H85" s="127"/>
      <c r="I85" s="30"/>
      <c r="J85" s="31"/>
      <c r="K85" s="31">
        <v>1</v>
      </c>
      <c r="L85" s="31">
        <v>0</v>
      </c>
      <c r="M85" s="32">
        <v>4</v>
      </c>
      <c r="N85" s="22"/>
      <c r="O85" s="127"/>
      <c r="P85" s="30">
        <v>2</v>
      </c>
      <c r="Q85" s="31"/>
      <c r="R85" s="31"/>
      <c r="S85" s="31">
        <v>8</v>
      </c>
      <c r="T85" s="32">
        <v>1</v>
      </c>
      <c r="U85" s="22"/>
      <c r="V85" s="127"/>
      <c r="W85" s="30"/>
      <c r="X85" s="31"/>
      <c r="Y85" s="31"/>
      <c r="Z85" s="31"/>
      <c r="AA85" s="32"/>
      <c r="AB85" s="22"/>
      <c r="AC85" s="127"/>
      <c r="AD85" s="30"/>
      <c r="AE85" s="31"/>
      <c r="AF85" s="31">
        <v>1</v>
      </c>
      <c r="AG85" s="31">
        <v>1</v>
      </c>
      <c r="AH85" s="32">
        <v>2</v>
      </c>
      <c r="AI85" s="22"/>
      <c r="AJ85" s="127"/>
      <c r="AK85" s="30"/>
      <c r="AL85" s="31"/>
      <c r="AM85" s="31"/>
      <c r="AN85" s="31"/>
      <c r="AO85" s="32"/>
      <c r="AP85" s="57"/>
    </row>
    <row r="86" spans="1:42" ht="14.25" thickTop="1" thickBot="1" x14ac:dyDescent="0.25">
      <c r="A86" s="21" t="s">
        <v>10</v>
      </c>
      <c r="B86" s="19">
        <f>SUM(B62:B85)</f>
        <v>0</v>
      </c>
      <c r="C86" s="19">
        <f>SUM(C62:C85)</f>
        <v>0</v>
      </c>
      <c r="D86" s="19">
        <f>SUM(D62:D85)</f>
        <v>0</v>
      </c>
      <c r="E86" s="19">
        <f>SUM(E62:E85)</f>
        <v>0</v>
      </c>
      <c r="F86" s="19">
        <f>SUM(F62:F85)</f>
        <v>0</v>
      </c>
      <c r="G86" s="22"/>
      <c r="H86" s="21" t="s">
        <v>10</v>
      </c>
      <c r="I86" s="19">
        <f>SUM(I62:I85)</f>
        <v>5</v>
      </c>
      <c r="J86" s="19">
        <f>SUM(J62:J85)</f>
        <v>15</v>
      </c>
      <c r="K86" s="19">
        <f>SUM(K62:K85)</f>
        <v>26</v>
      </c>
      <c r="L86" s="19">
        <f>SUM(L62:L85)</f>
        <v>40</v>
      </c>
      <c r="M86" s="19">
        <f>SUM(M62:M85)</f>
        <v>82</v>
      </c>
      <c r="N86" s="22"/>
      <c r="O86" s="21" t="s">
        <v>10</v>
      </c>
      <c r="P86" s="19">
        <f>SUM(P62:P85)</f>
        <v>33</v>
      </c>
      <c r="Q86" s="19">
        <f>SUM(Q62:Q85)</f>
        <v>25</v>
      </c>
      <c r="R86" s="19">
        <f>SUM(R62:R85)</f>
        <v>30</v>
      </c>
      <c r="S86" s="19">
        <f>SUM(S62:S85)</f>
        <v>163</v>
      </c>
      <c r="T86" s="19">
        <f>SUM(T62:T85)</f>
        <v>147</v>
      </c>
      <c r="U86" s="22"/>
      <c r="V86" s="21" t="s">
        <v>10</v>
      </c>
      <c r="W86" s="19">
        <f>SUM(W62:W85)</f>
        <v>4</v>
      </c>
      <c r="X86" s="19">
        <f>SUM(X62:X85)</f>
        <v>3</v>
      </c>
      <c r="Y86" s="19">
        <f>SUM(Y62:Y85)</f>
        <v>4</v>
      </c>
      <c r="Z86" s="19">
        <f>SUM(Z62:Z85)</f>
        <v>17</v>
      </c>
      <c r="AA86" s="19">
        <f>SUM(AA62:AA85)</f>
        <v>23</v>
      </c>
      <c r="AB86" s="22"/>
      <c r="AC86" s="21" t="s">
        <v>10</v>
      </c>
      <c r="AD86" s="19">
        <f>SUM(AD62:AD85)</f>
        <v>39</v>
      </c>
      <c r="AE86" s="19">
        <f>SUM(AE62:AE85)</f>
        <v>17</v>
      </c>
      <c r="AF86" s="19">
        <f>SUM(AF62:AF85)</f>
        <v>39</v>
      </c>
      <c r="AG86" s="19">
        <f>SUM(AG62:AG85)</f>
        <v>137</v>
      </c>
      <c r="AH86" s="19">
        <f>SUM(AH62:AH85)</f>
        <v>136</v>
      </c>
      <c r="AI86" s="22"/>
      <c r="AJ86" s="21" t="s">
        <v>10</v>
      </c>
      <c r="AK86" s="19">
        <f>SUM(AK62:AK85)</f>
        <v>13</v>
      </c>
      <c r="AL86" s="19">
        <f>SUM(AL62:AL85)</f>
        <v>23</v>
      </c>
      <c r="AM86" s="19">
        <f>SUM(AM62:AM85)</f>
        <v>19</v>
      </c>
      <c r="AN86" s="19">
        <f>SUM(AN62:AN85)</f>
        <v>67</v>
      </c>
      <c r="AO86" s="19">
        <f>SUM(AO62:AO85)</f>
        <v>90</v>
      </c>
      <c r="AP86" s="57"/>
    </row>
    <row r="87" spans="1:42" s="7" customFormat="1" ht="14.25" thickTop="1" thickBot="1" x14ac:dyDescent="0.25">
      <c r="A87" s="26"/>
      <c r="B87" s="27"/>
      <c r="C87" s="27"/>
      <c r="D87" s="27"/>
      <c r="E87" s="27"/>
      <c r="F87" s="27"/>
      <c r="G87" s="23"/>
      <c r="H87" s="26"/>
      <c r="I87" s="27"/>
      <c r="J87" s="27"/>
      <c r="K87" s="27"/>
      <c r="L87" s="27"/>
      <c r="M87" s="27"/>
      <c r="N87" s="23"/>
      <c r="O87" s="26"/>
      <c r="P87" s="27"/>
      <c r="Q87" s="27"/>
      <c r="R87" s="27"/>
      <c r="S87" s="27"/>
      <c r="T87" s="27"/>
      <c r="U87" s="23"/>
      <c r="V87" s="26"/>
      <c r="W87" s="27"/>
      <c r="X87" s="27"/>
      <c r="Y87" s="27"/>
      <c r="Z87" s="27"/>
      <c r="AA87" s="27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59"/>
    </row>
    <row r="88" spans="1:42" s="36" customFormat="1" ht="18" customHeight="1" thickTop="1" thickBot="1" x14ac:dyDescent="0.35">
      <c r="A88" s="129" t="str">
        <f>Pontuação!A41</f>
        <v>São José</v>
      </c>
      <c r="B88" s="130"/>
      <c r="C88" s="130"/>
      <c r="D88" s="130"/>
      <c r="E88" s="130"/>
      <c r="F88" s="131"/>
      <c r="G88" s="29"/>
      <c r="H88" s="129" t="str">
        <f>Pontuação!A43</f>
        <v>São Paulo</v>
      </c>
      <c r="I88" s="130"/>
      <c r="J88" s="130"/>
      <c r="K88" s="130"/>
      <c r="L88" s="130"/>
      <c r="M88" s="131"/>
      <c r="N88" s="29"/>
      <c r="O88" s="129" t="str">
        <f>Pontuação!A45</f>
        <v>Sport</v>
      </c>
      <c r="P88" s="130"/>
      <c r="Q88" s="130"/>
      <c r="R88" s="130"/>
      <c r="S88" s="130"/>
      <c r="T88" s="131"/>
      <c r="U88" s="29"/>
      <c r="V88" s="129" t="str">
        <f>Pontuação!A47</f>
        <v>Vasco</v>
      </c>
      <c r="W88" s="130"/>
      <c r="X88" s="130"/>
      <c r="Y88" s="130"/>
      <c r="Z88" s="130"/>
      <c r="AA88" s="131"/>
      <c r="AB88" s="29"/>
      <c r="AC88" s="129" t="str">
        <f>Pontuação!A49</f>
        <v>Velez</v>
      </c>
      <c r="AD88" s="130"/>
      <c r="AE88" s="130"/>
      <c r="AF88" s="130"/>
      <c r="AG88" s="130"/>
      <c r="AH88" s="131"/>
      <c r="AI88" s="35"/>
      <c r="AJ88" s="129"/>
      <c r="AK88" s="130"/>
      <c r="AL88" s="130"/>
      <c r="AM88" s="130"/>
      <c r="AN88" s="130"/>
      <c r="AO88" s="131"/>
      <c r="AP88" s="58"/>
    </row>
    <row r="89" spans="1:42" ht="17.25" thickTop="1" thickBot="1" x14ac:dyDescent="0.25">
      <c r="A89" s="24"/>
      <c r="B89" s="11" t="s">
        <v>3</v>
      </c>
      <c r="C89" s="11" t="s">
        <v>4</v>
      </c>
      <c r="D89" s="11" t="s">
        <v>5</v>
      </c>
      <c r="E89" s="11" t="s">
        <v>6</v>
      </c>
      <c r="F89" s="11" t="s">
        <v>7</v>
      </c>
      <c r="G89" s="23"/>
      <c r="H89" s="24"/>
      <c r="I89" s="11" t="s">
        <v>3</v>
      </c>
      <c r="J89" s="11" t="s">
        <v>4</v>
      </c>
      <c r="K89" s="11" t="s">
        <v>5</v>
      </c>
      <c r="L89" s="11" t="s">
        <v>6</v>
      </c>
      <c r="M89" s="11" t="s">
        <v>7</v>
      </c>
      <c r="N89" s="23"/>
      <c r="O89" s="24"/>
      <c r="P89" s="11" t="s">
        <v>3</v>
      </c>
      <c r="Q89" s="11" t="s">
        <v>4</v>
      </c>
      <c r="R89" s="11" t="s">
        <v>5</v>
      </c>
      <c r="S89" s="11" t="s">
        <v>6</v>
      </c>
      <c r="T89" s="11" t="s">
        <v>7</v>
      </c>
      <c r="U89" s="23"/>
      <c r="V89" s="24"/>
      <c r="W89" s="11" t="s">
        <v>3</v>
      </c>
      <c r="X89" s="11" t="s">
        <v>4</v>
      </c>
      <c r="Y89" s="11" t="s">
        <v>5</v>
      </c>
      <c r="Z89" s="11" t="s">
        <v>6</v>
      </c>
      <c r="AA89" s="11" t="s">
        <v>7</v>
      </c>
      <c r="AB89" s="23"/>
      <c r="AC89" s="24"/>
      <c r="AD89" s="11" t="s">
        <v>3</v>
      </c>
      <c r="AE89" s="11" t="s">
        <v>4</v>
      </c>
      <c r="AF89" s="11" t="s">
        <v>5</v>
      </c>
      <c r="AG89" s="11" t="s">
        <v>6</v>
      </c>
      <c r="AH89" s="11" t="s">
        <v>7</v>
      </c>
      <c r="AI89" s="23"/>
      <c r="AJ89" s="24"/>
      <c r="AK89" s="11" t="s">
        <v>3</v>
      </c>
      <c r="AL89" s="11" t="s">
        <v>4</v>
      </c>
      <c r="AM89" s="11" t="s">
        <v>5</v>
      </c>
      <c r="AN89" s="11" t="s">
        <v>6</v>
      </c>
      <c r="AO89" s="11" t="s">
        <v>7</v>
      </c>
      <c r="AP89" s="57"/>
    </row>
    <row r="90" spans="1:42" ht="13.5" thickTop="1" x14ac:dyDescent="0.2">
      <c r="A90" s="128" t="s">
        <v>42</v>
      </c>
      <c r="B90" s="45"/>
      <c r="C90" s="46"/>
      <c r="D90" s="46"/>
      <c r="E90" s="46"/>
      <c r="F90" s="47"/>
      <c r="G90" s="22"/>
      <c r="H90" s="128" t="s">
        <v>42</v>
      </c>
      <c r="I90" s="45">
        <v>4</v>
      </c>
      <c r="J90" s="46">
        <v>1</v>
      </c>
      <c r="K90" s="46">
        <v>3</v>
      </c>
      <c r="L90" s="46">
        <v>24</v>
      </c>
      <c r="M90" s="47">
        <v>23</v>
      </c>
      <c r="N90" s="22"/>
      <c r="O90" s="128" t="s">
        <v>42</v>
      </c>
      <c r="P90" s="45">
        <v>2</v>
      </c>
      <c r="Q90" s="46">
        <v>2</v>
      </c>
      <c r="R90" s="46">
        <v>4</v>
      </c>
      <c r="S90" s="46">
        <v>12</v>
      </c>
      <c r="T90" s="47">
        <v>16</v>
      </c>
      <c r="U90" s="22"/>
      <c r="V90" s="128" t="s">
        <v>42</v>
      </c>
      <c r="W90" s="45">
        <v>2</v>
      </c>
      <c r="X90" s="46">
        <v>4</v>
      </c>
      <c r="Y90" s="46">
        <v>2</v>
      </c>
      <c r="Z90" s="46">
        <v>14</v>
      </c>
      <c r="AA90" s="47">
        <v>14</v>
      </c>
      <c r="AB90" s="22"/>
      <c r="AC90" s="128" t="s">
        <v>42</v>
      </c>
      <c r="AD90" s="45">
        <v>3</v>
      </c>
      <c r="AE90" s="46">
        <v>1</v>
      </c>
      <c r="AF90" s="46">
        <v>4</v>
      </c>
      <c r="AG90" s="46">
        <v>20</v>
      </c>
      <c r="AH90" s="47">
        <v>19</v>
      </c>
      <c r="AI90" s="22"/>
      <c r="AJ90" s="128" t="s">
        <v>42</v>
      </c>
      <c r="AK90" s="45"/>
      <c r="AL90" s="46"/>
      <c r="AM90" s="46"/>
      <c r="AN90" s="46"/>
      <c r="AO90" s="47"/>
      <c r="AP90" s="57"/>
    </row>
    <row r="91" spans="1:42" x14ac:dyDescent="0.2">
      <c r="A91" s="127"/>
      <c r="B91" s="48"/>
      <c r="C91" s="49"/>
      <c r="D91" s="49"/>
      <c r="E91" s="49"/>
      <c r="F91" s="50"/>
      <c r="G91" s="22"/>
      <c r="H91" s="127"/>
      <c r="I91" s="48"/>
      <c r="J91" s="49">
        <v>1</v>
      </c>
      <c r="K91" s="49"/>
      <c r="L91" s="49">
        <v>1</v>
      </c>
      <c r="M91" s="50">
        <v>1</v>
      </c>
      <c r="N91" s="22"/>
      <c r="O91" s="127" t="s">
        <v>42</v>
      </c>
      <c r="P91" s="48">
        <v>2</v>
      </c>
      <c r="Q91" s="49"/>
      <c r="R91" s="49">
        <v>1</v>
      </c>
      <c r="S91" s="49">
        <v>7</v>
      </c>
      <c r="T91" s="50">
        <v>4</v>
      </c>
      <c r="U91" s="22"/>
      <c r="V91" s="127" t="s">
        <v>42</v>
      </c>
      <c r="W91" s="48">
        <v>1</v>
      </c>
      <c r="X91" s="49">
        <v>1</v>
      </c>
      <c r="Y91" s="49">
        <v>1</v>
      </c>
      <c r="Z91" s="49">
        <v>6</v>
      </c>
      <c r="AA91" s="50">
        <v>5</v>
      </c>
      <c r="AB91" s="22"/>
      <c r="AC91" s="127" t="s">
        <v>42</v>
      </c>
      <c r="AD91" s="48">
        <v>3</v>
      </c>
      <c r="AE91" s="49"/>
      <c r="AF91" s="49"/>
      <c r="AG91" s="49">
        <v>7</v>
      </c>
      <c r="AH91" s="50">
        <v>2</v>
      </c>
      <c r="AI91" s="22"/>
      <c r="AJ91" s="127" t="s">
        <v>42</v>
      </c>
      <c r="AK91" s="48"/>
      <c r="AL91" s="49"/>
      <c r="AM91" s="49"/>
      <c r="AN91" s="49"/>
      <c r="AO91" s="50"/>
      <c r="AP91" s="57"/>
    </row>
    <row r="92" spans="1:42" x14ac:dyDescent="0.2">
      <c r="A92" s="126" t="s">
        <v>43</v>
      </c>
      <c r="B92" s="48">
        <v>0</v>
      </c>
      <c r="C92" s="49">
        <v>4</v>
      </c>
      <c r="D92" s="49">
        <v>3</v>
      </c>
      <c r="E92" s="49">
        <v>6</v>
      </c>
      <c r="F92" s="50">
        <v>10</v>
      </c>
      <c r="G92" s="22"/>
      <c r="H92" s="126" t="s">
        <v>43</v>
      </c>
      <c r="I92" s="48"/>
      <c r="J92" s="49"/>
      <c r="K92" s="49"/>
      <c r="L92" s="49"/>
      <c r="M92" s="50"/>
      <c r="N92" s="22"/>
      <c r="O92" s="126" t="s">
        <v>43</v>
      </c>
      <c r="P92" s="48">
        <v>1</v>
      </c>
      <c r="Q92" s="49">
        <v>2</v>
      </c>
      <c r="R92" s="49">
        <v>4</v>
      </c>
      <c r="S92" s="49">
        <v>8</v>
      </c>
      <c r="T92" s="50">
        <v>11</v>
      </c>
      <c r="U92" s="22"/>
      <c r="V92" s="126" t="s">
        <v>43</v>
      </c>
      <c r="W92" s="48"/>
      <c r="X92" s="49"/>
      <c r="Y92" s="49"/>
      <c r="Z92" s="49"/>
      <c r="AA92" s="50"/>
      <c r="AB92" s="22"/>
      <c r="AC92" s="126" t="s">
        <v>43</v>
      </c>
      <c r="AD92" s="48">
        <v>5</v>
      </c>
      <c r="AE92" s="49">
        <v>1</v>
      </c>
      <c r="AF92" s="49">
        <v>0</v>
      </c>
      <c r="AG92" s="49">
        <v>19</v>
      </c>
      <c r="AH92" s="50">
        <v>9</v>
      </c>
      <c r="AI92" s="22"/>
      <c r="AJ92" s="126" t="s">
        <v>43</v>
      </c>
      <c r="AK92" s="48"/>
      <c r="AL92" s="49"/>
      <c r="AM92" s="49"/>
      <c r="AN92" s="49"/>
      <c r="AO92" s="50"/>
      <c r="AP92" s="57"/>
    </row>
    <row r="93" spans="1:42" x14ac:dyDescent="0.2">
      <c r="A93" s="127"/>
      <c r="B93" s="48"/>
      <c r="C93" s="49"/>
      <c r="D93" s="49"/>
      <c r="E93" s="49"/>
      <c r="F93" s="50"/>
      <c r="G93" s="22"/>
      <c r="H93" s="127"/>
      <c r="I93" s="48"/>
      <c r="J93" s="49"/>
      <c r="K93" s="49"/>
      <c r="L93" s="49"/>
      <c r="M93" s="50"/>
      <c r="N93" s="22"/>
      <c r="O93" s="127"/>
      <c r="P93" s="48"/>
      <c r="Q93" s="49"/>
      <c r="R93" s="49"/>
      <c r="S93" s="49"/>
      <c r="T93" s="50"/>
      <c r="U93" s="22"/>
      <c r="V93" s="127"/>
      <c r="W93" s="48"/>
      <c r="X93" s="49"/>
      <c r="Y93" s="49"/>
      <c r="Z93" s="49"/>
      <c r="AA93" s="50"/>
      <c r="AB93" s="22"/>
      <c r="AC93" s="127"/>
      <c r="AD93" s="48">
        <v>1</v>
      </c>
      <c r="AE93" s="49"/>
      <c r="AF93" s="49">
        <v>2</v>
      </c>
      <c r="AG93" s="49">
        <v>6</v>
      </c>
      <c r="AH93" s="50">
        <v>8</v>
      </c>
      <c r="AI93" s="22"/>
      <c r="AJ93" s="127"/>
      <c r="AK93" s="48"/>
      <c r="AL93" s="49"/>
      <c r="AM93" s="49"/>
      <c r="AN93" s="49"/>
      <c r="AO93" s="50"/>
      <c r="AP93" s="57"/>
    </row>
    <row r="94" spans="1:42" x14ac:dyDescent="0.2">
      <c r="A94" s="126" t="s">
        <v>44</v>
      </c>
      <c r="B94" s="25"/>
      <c r="C94" s="15"/>
      <c r="D94" s="15"/>
      <c r="E94" s="15"/>
      <c r="F94" s="16"/>
      <c r="G94" s="22"/>
      <c r="H94" s="126" t="s">
        <v>44</v>
      </c>
      <c r="I94" s="25">
        <v>3</v>
      </c>
      <c r="J94" s="15">
        <v>1</v>
      </c>
      <c r="K94" s="15">
        <v>2</v>
      </c>
      <c r="L94" s="15">
        <v>14</v>
      </c>
      <c r="M94" s="16">
        <v>11</v>
      </c>
      <c r="N94" s="22"/>
      <c r="O94" s="126" t="s">
        <v>44</v>
      </c>
      <c r="P94" s="25">
        <v>2</v>
      </c>
      <c r="Q94" s="15">
        <v>2</v>
      </c>
      <c r="R94" s="15">
        <v>3</v>
      </c>
      <c r="S94" s="15">
        <v>6</v>
      </c>
      <c r="T94" s="16">
        <v>10</v>
      </c>
      <c r="U94" s="22"/>
      <c r="V94" s="126" t="s">
        <v>44</v>
      </c>
      <c r="W94" s="25">
        <v>4</v>
      </c>
      <c r="X94" s="15">
        <v>0</v>
      </c>
      <c r="Y94" s="15">
        <v>2</v>
      </c>
      <c r="Z94" s="15">
        <v>12</v>
      </c>
      <c r="AA94" s="16">
        <v>9</v>
      </c>
      <c r="AB94" s="22"/>
      <c r="AC94" s="126" t="s">
        <v>44</v>
      </c>
      <c r="AD94" s="25">
        <v>2</v>
      </c>
      <c r="AE94" s="15">
        <v>0</v>
      </c>
      <c r="AF94" s="15">
        <v>4</v>
      </c>
      <c r="AG94" s="15">
        <v>10</v>
      </c>
      <c r="AH94" s="16">
        <v>12</v>
      </c>
      <c r="AI94" s="22"/>
      <c r="AJ94" s="126" t="s">
        <v>44</v>
      </c>
      <c r="AK94" s="25"/>
      <c r="AL94" s="15"/>
      <c r="AM94" s="15"/>
      <c r="AN94" s="15"/>
      <c r="AO94" s="16"/>
      <c r="AP94" s="57"/>
    </row>
    <row r="95" spans="1:42" x14ac:dyDescent="0.2">
      <c r="A95" s="127"/>
      <c r="B95" s="25"/>
      <c r="C95" s="15"/>
      <c r="D95" s="15"/>
      <c r="E95" s="15"/>
      <c r="F95" s="16"/>
      <c r="G95" s="22"/>
      <c r="H95" s="127"/>
      <c r="I95" s="25"/>
      <c r="J95" s="15"/>
      <c r="K95" s="15">
        <v>1</v>
      </c>
      <c r="L95" s="15">
        <v>2</v>
      </c>
      <c r="M95" s="16">
        <v>5</v>
      </c>
      <c r="N95" s="22"/>
      <c r="O95" s="127"/>
      <c r="P95" s="25"/>
      <c r="Q95" s="15">
        <v>1</v>
      </c>
      <c r="R95" s="15">
        <v>1</v>
      </c>
      <c r="S95" s="15">
        <v>2</v>
      </c>
      <c r="T95" s="16">
        <v>3</v>
      </c>
      <c r="U95" s="22"/>
      <c r="V95" s="127"/>
      <c r="W95" s="25"/>
      <c r="X95" s="15"/>
      <c r="Y95" s="15">
        <v>1</v>
      </c>
      <c r="Z95" s="15">
        <v>0</v>
      </c>
      <c r="AA95" s="16">
        <v>2</v>
      </c>
      <c r="AB95" s="22"/>
      <c r="AC95" s="127"/>
      <c r="AD95" s="25"/>
      <c r="AE95" s="15">
        <v>1</v>
      </c>
      <c r="AF95" s="15">
        <v>1</v>
      </c>
      <c r="AG95" s="15">
        <v>2</v>
      </c>
      <c r="AH95" s="16">
        <v>5</v>
      </c>
      <c r="AI95" s="22"/>
      <c r="AJ95" s="127"/>
      <c r="AK95" s="25"/>
      <c r="AL95" s="15"/>
      <c r="AM95" s="15"/>
      <c r="AN95" s="15"/>
      <c r="AO95" s="16"/>
      <c r="AP95" s="57"/>
    </row>
    <row r="96" spans="1:42" x14ac:dyDescent="0.2">
      <c r="A96" s="126" t="s">
        <v>45</v>
      </c>
      <c r="B96" s="25">
        <v>0</v>
      </c>
      <c r="C96" s="15">
        <v>1</v>
      </c>
      <c r="D96" s="15">
        <v>6</v>
      </c>
      <c r="E96" s="15">
        <v>7</v>
      </c>
      <c r="F96" s="16">
        <v>18</v>
      </c>
      <c r="G96" s="22"/>
      <c r="H96" s="126" t="s">
        <v>45</v>
      </c>
      <c r="I96" s="25">
        <v>2</v>
      </c>
      <c r="J96" s="15">
        <v>1</v>
      </c>
      <c r="K96" s="15">
        <v>4</v>
      </c>
      <c r="L96" s="15">
        <v>11</v>
      </c>
      <c r="M96" s="16">
        <v>15</v>
      </c>
      <c r="N96" s="22"/>
      <c r="O96" s="126" t="s">
        <v>45</v>
      </c>
      <c r="P96" s="25">
        <v>3</v>
      </c>
      <c r="Q96" s="15">
        <v>1</v>
      </c>
      <c r="R96" s="15">
        <v>3</v>
      </c>
      <c r="S96" s="15">
        <v>8</v>
      </c>
      <c r="T96" s="16">
        <v>6</v>
      </c>
      <c r="U96" s="22"/>
      <c r="V96" s="126" t="s">
        <v>45</v>
      </c>
      <c r="W96" s="25"/>
      <c r="X96" s="15"/>
      <c r="Y96" s="15"/>
      <c r="Z96" s="15"/>
      <c r="AA96" s="16"/>
      <c r="AB96" s="22"/>
      <c r="AC96" s="126" t="s">
        <v>45</v>
      </c>
      <c r="AD96" s="25"/>
      <c r="AE96" s="15"/>
      <c r="AF96" s="15"/>
      <c r="AG96" s="15"/>
      <c r="AH96" s="16"/>
      <c r="AI96" s="22"/>
      <c r="AJ96" s="126" t="s">
        <v>45</v>
      </c>
      <c r="AK96" s="25"/>
      <c r="AL96" s="15"/>
      <c r="AM96" s="15"/>
      <c r="AN96" s="15"/>
      <c r="AO96" s="16"/>
      <c r="AP96" s="57"/>
    </row>
    <row r="97" spans="1:42" x14ac:dyDescent="0.2">
      <c r="A97" s="127"/>
      <c r="B97" s="25"/>
      <c r="C97" s="15"/>
      <c r="D97" s="15">
        <v>1</v>
      </c>
      <c r="E97" s="15">
        <v>1</v>
      </c>
      <c r="F97" s="16">
        <v>2</v>
      </c>
      <c r="G97" s="22"/>
      <c r="H97" s="127"/>
      <c r="I97" s="25">
        <v>1</v>
      </c>
      <c r="J97" s="15"/>
      <c r="K97" s="15">
        <v>2</v>
      </c>
      <c r="L97" s="15">
        <v>5</v>
      </c>
      <c r="M97" s="16">
        <v>9</v>
      </c>
      <c r="N97" s="22"/>
      <c r="O97" s="127"/>
      <c r="P97" s="25"/>
      <c r="Q97" s="15"/>
      <c r="R97" s="15">
        <v>1</v>
      </c>
      <c r="S97" s="15">
        <v>2</v>
      </c>
      <c r="T97" s="16">
        <v>3</v>
      </c>
      <c r="U97" s="22"/>
      <c r="V97" s="127"/>
      <c r="W97" s="25"/>
      <c r="X97" s="15"/>
      <c r="Y97" s="15"/>
      <c r="Z97" s="15"/>
      <c r="AA97" s="16"/>
      <c r="AB97" s="22"/>
      <c r="AC97" s="127"/>
      <c r="AD97" s="25"/>
      <c r="AE97" s="15"/>
      <c r="AF97" s="15"/>
      <c r="AG97" s="15"/>
      <c r="AH97" s="16"/>
      <c r="AI97" s="22"/>
      <c r="AJ97" s="127"/>
      <c r="AK97" s="25"/>
      <c r="AL97" s="15"/>
      <c r="AM97" s="15"/>
      <c r="AN97" s="15"/>
      <c r="AO97" s="16"/>
      <c r="AP97" s="57"/>
    </row>
    <row r="98" spans="1:42" x14ac:dyDescent="0.2">
      <c r="A98" s="126" t="s">
        <v>46</v>
      </c>
      <c r="B98" s="25"/>
      <c r="C98" s="15"/>
      <c r="D98" s="15"/>
      <c r="E98" s="15"/>
      <c r="F98" s="16"/>
      <c r="G98" s="22"/>
      <c r="H98" s="126" t="s">
        <v>46</v>
      </c>
      <c r="I98" s="25">
        <v>1</v>
      </c>
      <c r="J98" s="15">
        <v>1</v>
      </c>
      <c r="K98" s="15">
        <v>3</v>
      </c>
      <c r="L98" s="15">
        <v>9</v>
      </c>
      <c r="M98" s="16">
        <v>12</v>
      </c>
      <c r="N98" s="22"/>
      <c r="O98" s="126" t="s">
        <v>46</v>
      </c>
      <c r="P98" s="25"/>
      <c r="Q98" s="15"/>
      <c r="R98" s="15"/>
      <c r="S98" s="15"/>
      <c r="T98" s="16"/>
      <c r="U98" s="22"/>
      <c r="V98" s="126" t="s">
        <v>46</v>
      </c>
      <c r="W98" s="25"/>
      <c r="X98" s="15"/>
      <c r="Y98" s="15"/>
      <c r="Z98" s="15"/>
      <c r="AA98" s="16"/>
      <c r="AB98" s="22"/>
      <c r="AC98" s="126" t="s">
        <v>46</v>
      </c>
      <c r="AD98" s="25">
        <v>4</v>
      </c>
      <c r="AE98" s="15">
        <v>0</v>
      </c>
      <c r="AF98" s="15">
        <v>1</v>
      </c>
      <c r="AG98" s="15">
        <v>19</v>
      </c>
      <c r="AH98" s="16">
        <v>13</v>
      </c>
      <c r="AI98" s="22"/>
      <c r="AJ98" s="126" t="s">
        <v>46</v>
      </c>
      <c r="AK98" s="25"/>
      <c r="AL98" s="15"/>
      <c r="AM98" s="15"/>
      <c r="AN98" s="15"/>
      <c r="AO98" s="16"/>
      <c r="AP98" s="57"/>
    </row>
    <row r="99" spans="1:42" x14ac:dyDescent="0.2">
      <c r="A99" s="127"/>
      <c r="B99" s="25"/>
      <c r="C99" s="15"/>
      <c r="D99" s="15"/>
      <c r="E99" s="15"/>
      <c r="F99" s="16"/>
      <c r="G99" s="22"/>
      <c r="H99" s="127"/>
      <c r="I99" s="25">
        <v>2</v>
      </c>
      <c r="J99" s="15"/>
      <c r="K99" s="15">
        <v>1</v>
      </c>
      <c r="L99" s="15">
        <v>6</v>
      </c>
      <c r="M99" s="16">
        <v>5</v>
      </c>
      <c r="N99" s="22"/>
      <c r="O99" s="127"/>
      <c r="P99" s="25"/>
      <c r="Q99" s="15"/>
      <c r="R99" s="15"/>
      <c r="S99" s="15"/>
      <c r="T99" s="16"/>
      <c r="U99" s="22"/>
      <c r="V99" s="127"/>
      <c r="W99" s="25"/>
      <c r="X99" s="15"/>
      <c r="Y99" s="15"/>
      <c r="Z99" s="15"/>
      <c r="AA99" s="16"/>
      <c r="AB99" s="22"/>
      <c r="AC99" s="127"/>
      <c r="AD99" s="25">
        <v>2</v>
      </c>
      <c r="AE99" s="15"/>
      <c r="AF99" s="15">
        <v>1</v>
      </c>
      <c r="AG99" s="15">
        <v>10</v>
      </c>
      <c r="AH99" s="16">
        <v>13</v>
      </c>
      <c r="AI99" s="22"/>
      <c r="AJ99" s="127"/>
      <c r="AK99" s="25"/>
      <c r="AL99" s="15"/>
      <c r="AM99" s="15"/>
      <c r="AN99" s="15"/>
      <c r="AO99" s="16"/>
      <c r="AP99" s="57"/>
    </row>
    <row r="100" spans="1:42" x14ac:dyDescent="0.2">
      <c r="A100" s="126" t="s">
        <v>47</v>
      </c>
      <c r="B100" s="25"/>
      <c r="C100" s="15"/>
      <c r="D100" s="15"/>
      <c r="E100" s="15"/>
      <c r="F100" s="16"/>
      <c r="G100" s="22"/>
      <c r="H100" s="126" t="s">
        <v>47</v>
      </c>
      <c r="I100" s="25"/>
      <c r="J100" s="15"/>
      <c r="K100" s="15"/>
      <c r="L100" s="15"/>
      <c r="M100" s="16"/>
      <c r="N100" s="22"/>
      <c r="O100" s="126" t="s">
        <v>47</v>
      </c>
      <c r="P100" s="25">
        <v>2</v>
      </c>
      <c r="Q100" s="15">
        <v>1</v>
      </c>
      <c r="R100" s="15">
        <v>3</v>
      </c>
      <c r="S100" s="15">
        <v>6</v>
      </c>
      <c r="T100" s="16">
        <v>10</v>
      </c>
      <c r="U100" s="22"/>
      <c r="V100" s="126" t="s">
        <v>47</v>
      </c>
      <c r="W100" s="25">
        <v>3</v>
      </c>
      <c r="X100" s="15">
        <v>2</v>
      </c>
      <c r="Y100" s="15">
        <v>1</v>
      </c>
      <c r="Z100" s="15">
        <v>9</v>
      </c>
      <c r="AA100" s="16">
        <v>9</v>
      </c>
      <c r="AB100" s="22"/>
      <c r="AC100" s="126" t="s">
        <v>47</v>
      </c>
      <c r="AD100" s="25">
        <v>2</v>
      </c>
      <c r="AE100" s="15">
        <v>2</v>
      </c>
      <c r="AF100" s="15">
        <v>2</v>
      </c>
      <c r="AG100" s="15">
        <v>14</v>
      </c>
      <c r="AH100" s="16">
        <v>13</v>
      </c>
      <c r="AI100" s="22"/>
      <c r="AJ100" s="126" t="s">
        <v>47</v>
      </c>
      <c r="AK100" s="25"/>
      <c r="AL100" s="15"/>
      <c r="AM100" s="15"/>
      <c r="AN100" s="15"/>
      <c r="AO100" s="16"/>
      <c r="AP100" s="57"/>
    </row>
    <row r="101" spans="1:42" x14ac:dyDescent="0.2">
      <c r="A101" s="127"/>
      <c r="B101" s="25"/>
      <c r="C101" s="15"/>
      <c r="D101" s="15"/>
      <c r="E101" s="15"/>
      <c r="F101" s="16"/>
      <c r="G101" s="22"/>
      <c r="H101" s="127"/>
      <c r="I101" s="25"/>
      <c r="J101" s="15"/>
      <c r="K101" s="15"/>
      <c r="L101" s="15"/>
      <c r="M101" s="16"/>
      <c r="N101" s="22"/>
      <c r="O101" s="127"/>
      <c r="P101" s="25"/>
      <c r="Q101" s="15"/>
      <c r="R101" s="15">
        <v>1</v>
      </c>
      <c r="S101" s="15">
        <v>1</v>
      </c>
      <c r="T101" s="16">
        <v>3</v>
      </c>
      <c r="U101" s="22"/>
      <c r="V101" s="127"/>
      <c r="W101" s="25"/>
      <c r="X101" s="15"/>
      <c r="Y101" s="15">
        <v>1</v>
      </c>
      <c r="Z101" s="15">
        <v>1</v>
      </c>
      <c r="AA101" s="16">
        <v>5</v>
      </c>
      <c r="AB101" s="22"/>
      <c r="AC101" s="127"/>
      <c r="AD101" s="25">
        <v>1</v>
      </c>
      <c r="AE101" s="15"/>
      <c r="AF101" s="15">
        <v>2</v>
      </c>
      <c r="AG101" s="15">
        <v>6</v>
      </c>
      <c r="AH101" s="16">
        <v>7</v>
      </c>
      <c r="AI101" s="22"/>
      <c r="AJ101" s="127"/>
      <c r="AK101" s="25"/>
      <c r="AL101" s="15"/>
      <c r="AM101" s="15"/>
      <c r="AN101" s="15"/>
      <c r="AO101" s="16"/>
      <c r="AP101" s="57"/>
    </row>
    <row r="102" spans="1:42" x14ac:dyDescent="0.2">
      <c r="A102" s="126" t="s">
        <v>48</v>
      </c>
      <c r="B102" s="25">
        <v>1</v>
      </c>
      <c r="C102" s="15">
        <v>3</v>
      </c>
      <c r="D102" s="15">
        <v>2</v>
      </c>
      <c r="E102" s="15">
        <v>8</v>
      </c>
      <c r="F102" s="16">
        <v>11</v>
      </c>
      <c r="G102" s="22"/>
      <c r="H102" s="126" t="s">
        <v>48</v>
      </c>
      <c r="I102" s="25">
        <v>3</v>
      </c>
      <c r="J102" s="15">
        <v>1</v>
      </c>
      <c r="K102" s="15">
        <v>2</v>
      </c>
      <c r="L102" s="15">
        <v>10</v>
      </c>
      <c r="M102" s="16">
        <v>7</v>
      </c>
      <c r="N102" s="22"/>
      <c r="O102" s="126" t="s">
        <v>48</v>
      </c>
      <c r="P102" s="25">
        <v>1</v>
      </c>
      <c r="Q102" s="15">
        <v>1</v>
      </c>
      <c r="R102" s="15">
        <v>4</v>
      </c>
      <c r="S102" s="15">
        <v>3</v>
      </c>
      <c r="T102" s="16">
        <v>7</v>
      </c>
      <c r="U102" s="22"/>
      <c r="V102" s="126" t="s">
        <v>48</v>
      </c>
      <c r="W102" s="25">
        <v>2</v>
      </c>
      <c r="X102" s="15">
        <v>1</v>
      </c>
      <c r="Y102" s="15">
        <v>3</v>
      </c>
      <c r="Z102" s="15">
        <v>7</v>
      </c>
      <c r="AA102" s="16">
        <v>8</v>
      </c>
      <c r="AB102" s="22"/>
      <c r="AC102" s="126" t="s">
        <v>48</v>
      </c>
      <c r="AD102" s="25">
        <v>1</v>
      </c>
      <c r="AE102" s="15">
        <v>2</v>
      </c>
      <c r="AF102" s="15">
        <v>3</v>
      </c>
      <c r="AG102" s="15">
        <v>11</v>
      </c>
      <c r="AH102" s="16">
        <v>13</v>
      </c>
      <c r="AI102" s="22"/>
      <c r="AJ102" s="126" t="s">
        <v>48</v>
      </c>
      <c r="AK102" s="25"/>
      <c r="AL102" s="15"/>
      <c r="AM102" s="15"/>
      <c r="AN102" s="15"/>
      <c r="AO102" s="16"/>
      <c r="AP102" s="57"/>
    </row>
    <row r="103" spans="1:42" x14ac:dyDescent="0.2">
      <c r="A103" s="127"/>
      <c r="B103" s="25">
        <v>1</v>
      </c>
      <c r="C103" s="15"/>
      <c r="D103" s="15">
        <v>1</v>
      </c>
      <c r="E103" s="15">
        <v>3</v>
      </c>
      <c r="F103" s="16">
        <v>2</v>
      </c>
      <c r="G103" s="22"/>
      <c r="H103" s="127"/>
      <c r="I103" s="25">
        <v>2</v>
      </c>
      <c r="J103" s="15"/>
      <c r="K103" s="15">
        <v>1</v>
      </c>
      <c r="L103" s="15">
        <v>6</v>
      </c>
      <c r="M103" s="16">
        <v>5</v>
      </c>
      <c r="N103" s="22"/>
      <c r="O103" s="127"/>
      <c r="P103" s="25">
        <v>1</v>
      </c>
      <c r="Q103" s="15">
        <v>1</v>
      </c>
      <c r="R103" s="15"/>
      <c r="S103" s="15">
        <v>3</v>
      </c>
      <c r="T103" s="16">
        <v>2</v>
      </c>
      <c r="U103" s="22"/>
      <c r="V103" s="127"/>
      <c r="W103" s="25"/>
      <c r="X103" s="15"/>
      <c r="Y103" s="15">
        <v>1</v>
      </c>
      <c r="Z103" s="15">
        <v>1</v>
      </c>
      <c r="AA103" s="16">
        <v>2</v>
      </c>
      <c r="AB103" s="22"/>
      <c r="AC103" s="127"/>
      <c r="AD103" s="25"/>
      <c r="AE103" s="15"/>
      <c r="AF103" s="15"/>
      <c r="AG103" s="15"/>
      <c r="AH103" s="16"/>
      <c r="AI103" s="22"/>
      <c r="AJ103" s="127"/>
      <c r="AK103" s="25"/>
      <c r="AL103" s="15"/>
      <c r="AM103" s="15"/>
      <c r="AN103" s="15"/>
      <c r="AO103" s="16"/>
      <c r="AP103" s="57"/>
    </row>
    <row r="104" spans="1:42" x14ac:dyDescent="0.2">
      <c r="A104" s="126" t="s">
        <v>49</v>
      </c>
      <c r="B104" s="25"/>
      <c r="C104" s="15"/>
      <c r="D104" s="15"/>
      <c r="E104" s="15"/>
      <c r="F104" s="16"/>
      <c r="G104" s="22"/>
      <c r="H104" s="126" t="s">
        <v>49</v>
      </c>
      <c r="I104" s="25">
        <v>3</v>
      </c>
      <c r="J104" s="15">
        <v>1</v>
      </c>
      <c r="K104" s="15">
        <v>1</v>
      </c>
      <c r="L104" s="15">
        <v>13</v>
      </c>
      <c r="M104" s="16">
        <v>5</v>
      </c>
      <c r="N104" s="22"/>
      <c r="O104" s="126" t="s">
        <v>49</v>
      </c>
      <c r="P104" s="25">
        <v>1</v>
      </c>
      <c r="Q104" s="15">
        <v>1</v>
      </c>
      <c r="R104" s="15">
        <v>3</v>
      </c>
      <c r="S104" s="15">
        <v>2</v>
      </c>
      <c r="T104" s="16">
        <v>5</v>
      </c>
      <c r="U104" s="22"/>
      <c r="V104" s="126" t="s">
        <v>49</v>
      </c>
      <c r="W104" s="25">
        <v>1</v>
      </c>
      <c r="X104" s="15">
        <v>0</v>
      </c>
      <c r="Y104" s="15">
        <v>4</v>
      </c>
      <c r="Z104" s="15">
        <v>5</v>
      </c>
      <c r="AA104" s="16">
        <v>7</v>
      </c>
      <c r="AB104" s="22"/>
      <c r="AC104" s="126" t="s">
        <v>49</v>
      </c>
      <c r="AD104" s="25"/>
      <c r="AE104" s="15"/>
      <c r="AF104" s="15"/>
      <c r="AG104" s="15"/>
      <c r="AH104" s="16"/>
      <c r="AI104" s="22"/>
      <c r="AJ104" s="126" t="s">
        <v>49</v>
      </c>
      <c r="AK104" s="25"/>
      <c r="AL104" s="15"/>
      <c r="AM104" s="15"/>
      <c r="AN104" s="15"/>
      <c r="AO104" s="16"/>
      <c r="AP104" s="57"/>
    </row>
    <row r="105" spans="1:42" x14ac:dyDescent="0.2">
      <c r="A105" s="127"/>
      <c r="B105" s="25"/>
      <c r="C105" s="15"/>
      <c r="D105" s="15"/>
      <c r="E105" s="15"/>
      <c r="F105" s="16"/>
      <c r="G105" s="22"/>
      <c r="H105" s="127"/>
      <c r="I105" s="25"/>
      <c r="J105" s="15"/>
      <c r="K105" s="15">
        <v>1</v>
      </c>
      <c r="L105" s="15">
        <v>1</v>
      </c>
      <c r="M105" s="16">
        <v>3</v>
      </c>
      <c r="N105" s="22"/>
      <c r="O105" s="127"/>
      <c r="P105" s="25">
        <v>1</v>
      </c>
      <c r="Q105" s="15"/>
      <c r="R105" s="15">
        <v>1</v>
      </c>
      <c r="S105" s="15">
        <v>3</v>
      </c>
      <c r="T105" s="16">
        <v>4</v>
      </c>
      <c r="U105" s="22"/>
      <c r="V105" s="127"/>
      <c r="W105" s="25">
        <v>2</v>
      </c>
      <c r="X105" s="15"/>
      <c r="Y105" s="15"/>
      <c r="Z105" s="15">
        <v>7</v>
      </c>
      <c r="AA105" s="16">
        <v>4</v>
      </c>
      <c r="AB105" s="22"/>
      <c r="AC105" s="127"/>
      <c r="AD105" s="25"/>
      <c r="AE105" s="15"/>
      <c r="AF105" s="15"/>
      <c r="AG105" s="15"/>
      <c r="AH105" s="16"/>
      <c r="AI105" s="22"/>
      <c r="AJ105" s="127"/>
      <c r="AK105" s="25"/>
      <c r="AL105" s="15"/>
      <c r="AM105" s="15"/>
      <c r="AN105" s="15"/>
      <c r="AO105" s="16"/>
      <c r="AP105" s="57"/>
    </row>
    <row r="106" spans="1:42" x14ac:dyDescent="0.2">
      <c r="A106" s="126" t="s">
        <v>50</v>
      </c>
      <c r="B106" s="25"/>
      <c r="C106" s="15"/>
      <c r="D106" s="15"/>
      <c r="E106" s="15"/>
      <c r="F106" s="16"/>
      <c r="G106" s="22"/>
      <c r="H106" s="126" t="s">
        <v>50</v>
      </c>
      <c r="I106" s="25">
        <v>2</v>
      </c>
      <c r="J106" s="15">
        <v>2</v>
      </c>
      <c r="K106" s="15">
        <v>5</v>
      </c>
      <c r="L106" s="15">
        <v>17</v>
      </c>
      <c r="M106" s="16">
        <v>23</v>
      </c>
      <c r="N106" s="22"/>
      <c r="O106" s="126" t="s">
        <v>50</v>
      </c>
      <c r="P106" s="25"/>
      <c r="Q106" s="15"/>
      <c r="R106" s="15"/>
      <c r="S106" s="15"/>
      <c r="T106" s="16"/>
      <c r="U106" s="22"/>
      <c r="V106" s="126" t="s">
        <v>50</v>
      </c>
      <c r="W106" s="25">
        <v>3</v>
      </c>
      <c r="X106" s="15">
        <v>2</v>
      </c>
      <c r="Y106" s="15">
        <v>4</v>
      </c>
      <c r="Z106" s="15">
        <v>18</v>
      </c>
      <c r="AA106" s="16">
        <v>13</v>
      </c>
      <c r="AB106" s="22"/>
      <c r="AC106" s="126" t="s">
        <v>50</v>
      </c>
      <c r="AD106" s="25">
        <v>6</v>
      </c>
      <c r="AE106" s="15">
        <v>1</v>
      </c>
      <c r="AF106" s="15">
        <v>2</v>
      </c>
      <c r="AG106" s="15">
        <v>23</v>
      </c>
      <c r="AH106" s="16">
        <v>15</v>
      </c>
      <c r="AI106" s="22"/>
      <c r="AJ106" s="126" t="s">
        <v>50</v>
      </c>
      <c r="AK106" s="25"/>
      <c r="AL106" s="15"/>
      <c r="AM106" s="15"/>
      <c r="AN106" s="15"/>
      <c r="AO106" s="16"/>
      <c r="AP106" s="57"/>
    </row>
    <row r="107" spans="1:42" x14ac:dyDescent="0.2">
      <c r="A107" s="127"/>
      <c r="B107" s="25"/>
      <c r="C107" s="15"/>
      <c r="D107" s="15"/>
      <c r="E107" s="15"/>
      <c r="F107" s="16"/>
      <c r="G107" s="22"/>
      <c r="H107" s="127"/>
      <c r="I107" s="25">
        <v>1</v>
      </c>
      <c r="J107" s="15"/>
      <c r="K107" s="15"/>
      <c r="L107" s="15">
        <v>2</v>
      </c>
      <c r="M107" s="16">
        <v>0</v>
      </c>
      <c r="N107" s="22"/>
      <c r="O107" s="127"/>
      <c r="P107" s="25"/>
      <c r="Q107" s="15"/>
      <c r="R107" s="15"/>
      <c r="S107" s="15"/>
      <c r="T107" s="16"/>
      <c r="U107" s="22"/>
      <c r="V107" s="127"/>
      <c r="W107" s="25">
        <v>3</v>
      </c>
      <c r="X107" s="15"/>
      <c r="Y107" s="15"/>
      <c r="Z107" s="15">
        <v>7</v>
      </c>
      <c r="AA107" s="16">
        <v>4</v>
      </c>
      <c r="AB107" s="22"/>
      <c r="AC107" s="127"/>
      <c r="AD107" s="25"/>
      <c r="AE107" s="15"/>
      <c r="AF107" s="15">
        <v>1</v>
      </c>
      <c r="AG107" s="15">
        <v>2</v>
      </c>
      <c r="AH107" s="16">
        <v>3</v>
      </c>
      <c r="AI107" s="22"/>
      <c r="AJ107" s="127"/>
      <c r="AK107" s="25"/>
      <c r="AL107" s="15"/>
      <c r="AM107" s="15"/>
      <c r="AN107" s="15"/>
      <c r="AO107" s="16"/>
      <c r="AP107" s="57"/>
    </row>
    <row r="108" spans="1:42" x14ac:dyDescent="0.2">
      <c r="A108" s="126" t="s">
        <v>51</v>
      </c>
      <c r="B108" s="25">
        <v>1</v>
      </c>
      <c r="C108" s="15">
        <v>1</v>
      </c>
      <c r="D108" s="15">
        <v>3</v>
      </c>
      <c r="E108" s="15">
        <v>9</v>
      </c>
      <c r="F108" s="16">
        <v>10</v>
      </c>
      <c r="G108" s="22"/>
      <c r="H108" s="126" t="s">
        <v>51</v>
      </c>
      <c r="I108" s="25">
        <v>5</v>
      </c>
      <c r="J108" s="15">
        <v>0</v>
      </c>
      <c r="K108" s="15">
        <v>1</v>
      </c>
      <c r="L108" s="15">
        <v>22</v>
      </c>
      <c r="M108" s="16">
        <v>9</v>
      </c>
      <c r="N108" s="22"/>
      <c r="O108" s="126" t="s">
        <v>51</v>
      </c>
      <c r="P108" s="25">
        <v>2</v>
      </c>
      <c r="Q108" s="15">
        <v>1</v>
      </c>
      <c r="R108" s="15">
        <v>3</v>
      </c>
      <c r="S108" s="15">
        <v>4</v>
      </c>
      <c r="T108" s="16">
        <v>10</v>
      </c>
      <c r="U108" s="22"/>
      <c r="V108" s="126" t="s">
        <v>51</v>
      </c>
      <c r="W108" s="25">
        <v>1</v>
      </c>
      <c r="X108" s="15">
        <v>2</v>
      </c>
      <c r="Y108" s="15">
        <v>2</v>
      </c>
      <c r="Z108" s="15">
        <v>6</v>
      </c>
      <c r="AA108" s="16">
        <v>12</v>
      </c>
      <c r="AB108" s="22"/>
      <c r="AC108" s="126" t="s">
        <v>51</v>
      </c>
      <c r="AD108" s="25">
        <v>2</v>
      </c>
      <c r="AE108" s="15">
        <v>1</v>
      </c>
      <c r="AF108" s="15">
        <v>2</v>
      </c>
      <c r="AG108" s="15">
        <v>12</v>
      </c>
      <c r="AH108" s="16">
        <v>11</v>
      </c>
      <c r="AI108" s="22"/>
      <c r="AJ108" s="126" t="s">
        <v>51</v>
      </c>
      <c r="AK108" s="25"/>
      <c r="AL108" s="15"/>
      <c r="AM108" s="15"/>
      <c r="AN108" s="15"/>
      <c r="AO108" s="16"/>
      <c r="AP108" s="57"/>
    </row>
    <row r="109" spans="1:42" x14ac:dyDescent="0.2">
      <c r="A109" s="127"/>
      <c r="B109" s="25"/>
      <c r="C109" s="15"/>
      <c r="D109" s="15">
        <v>2</v>
      </c>
      <c r="E109" s="15">
        <v>2</v>
      </c>
      <c r="F109" s="16">
        <v>13</v>
      </c>
      <c r="G109" s="22"/>
      <c r="H109" s="127"/>
      <c r="I109" s="25">
        <v>1</v>
      </c>
      <c r="J109" s="15">
        <v>1</v>
      </c>
      <c r="K109" s="15">
        <v>1</v>
      </c>
      <c r="L109" s="15">
        <v>6</v>
      </c>
      <c r="M109" s="16">
        <v>7</v>
      </c>
      <c r="N109" s="22"/>
      <c r="O109" s="127"/>
      <c r="P109" s="25">
        <v>1</v>
      </c>
      <c r="Q109" s="15"/>
      <c r="R109" s="15">
        <v>1</v>
      </c>
      <c r="S109" s="15">
        <v>4</v>
      </c>
      <c r="T109" s="16">
        <v>4</v>
      </c>
      <c r="U109" s="22"/>
      <c r="V109" s="127"/>
      <c r="W109" s="25"/>
      <c r="X109" s="15">
        <v>1</v>
      </c>
      <c r="Y109" s="15"/>
      <c r="Z109" s="15">
        <v>1</v>
      </c>
      <c r="AA109" s="16">
        <v>1</v>
      </c>
      <c r="AB109" s="22"/>
      <c r="AC109" s="127"/>
      <c r="AD109" s="25">
        <v>2</v>
      </c>
      <c r="AE109" s="15"/>
      <c r="AF109" s="15">
        <v>1</v>
      </c>
      <c r="AG109" s="15">
        <v>7</v>
      </c>
      <c r="AH109" s="16">
        <v>3</v>
      </c>
      <c r="AI109" s="22"/>
      <c r="AJ109" s="127"/>
      <c r="AK109" s="25"/>
      <c r="AL109" s="15"/>
      <c r="AM109" s="15"/>
      <c r="AN109" s="15"/>
      <c r="AO109" s="16"/>
      <c r="AP109" s="57"/>
    </row>
    <row r="110" spans="1:42" x14ac:dyDescent="0.2">
      <c r="A110" s="126" t="s">
        <v>41</v>
      </c>
      <c r="B110" s="25"/>
      <c r="C110" s="15"/>
      <c r="D110" s="15"/>
      <c r="E110" s="15"/>
      <c r="F110" s="16"/>
      <c r="G110" s="22"/>
      <c r="H110" s="126" t="s">
        <v>41</v>
      </c>
      <c r="I110" s="25">
        <v>4</v>
      </c>
      <c r="J110" s="15">
        <v>1</v>
      </c>
      <c r="K110" s="15">
        <v>5</v>
      </c>
      <c r="L110" s="15">
        <v>19</v>
      </c>
      <c r="M110" s="16">
        <v>24</v>
      </c>
      <c r="N110" s="22"/>
      <c r="O110" s="126" t="s">
        <v>41</v>
      </c>
      <c r="P110" s="25">
        <v>2</v>
      </c>
      <c r="Q110" s="15">
        <v>0</v>
      </c>
      <c r="R110" s="15">
        <v>8</v>
      </c>
      <c r="S110" s="15">
        <v>7</v>
      </c>
      <c r="T110" s="16">
        <v>21</v>
      </c>
      <c r="U110" s="22"/>
      <c r="V110" s="126" t="s">
        <v>41</v>
      </c>
      <c r="W110" s="25">
        <v>6</v>
      </c>
      <c r="X110" s="15">
        <v>0</v>
      </c>
      <c r="Y110" s="15">
        <v>4</v>
      </c>
      <c r="Z110" s="15">
        <v>25</v>
      </c>
      <c r="AA110" s="16">
        <v>17</v>
      </c>
      <c r="AB110" s="22"/>
      <c r="AC110" s="126" t="s">
        <v>41</v>
      </c>
      <c r="AD110" s="25">
        <v>5</v>
      </c>
      <c r="AE110" s="15">
        <v>3</v>
      </c>
      <c r="AF110" s="15">
        <v>2</v>
      </c>
      <c r="AG110" s="15">
        <v>28</v>
      </c>
      <c r="AH110" s="16">
        <v>23</v>
      </c>
      <c r="AI110" s="22"/>
      <c r="AJ110" s="126" t="s">
        <v>41</v>
      </c>
      <c r="AK110" s="25"/>
      <c r="AL110" s="15"/>
      <c r="AM110" s="15"/>
      <c r="AN110" s="15"/>
      <c r="AO110" s="16"/>
      <c r="AP110" s="57"/>
    </row>
    <row r="111" spans="1:42" x14ac:dyDescent="0.2">
      <c r="A111" s="127"/>
      <c r="B111" s="25"/>
      <c r="C111" s="15"/>
      <c r="D111" s="15"/>
      <c r="E111" s="15"/>
      <c r="F111" s="16"/>
      <c r="G111" s="22"/>
      <c r="H111" s="127"/>
      <c r="I111" s="25"/>
      <c r="J111" s="15">
        <v>1</v>
      </c>
      <c r="K111" s="15"/>
      <c r="L111" s="15">
        <v>3</v>
      </c>
      <c r="M111" s="16">
        <v>3</v>
      </c>
      <c r="N111" s="22"/>
      <c r="O111" s="127"/>
      <c r="P111" s="25"/>
      <c r="Q111" s="15"/>
      <c r="R111" s="15"/>
      <c r="S111" s="15"/>
      <c r="T111" s="16"/>
      <c r="U111" s="22"/>
      <c r="V111" s="127"/>
      <c r="W111" s="25"/>
      <c r="X111" s="15"/>
      <c r="Y111" s="15">
        <v>1</v>
      </c>
      <c r="Z111" s="15">
        <v>2</v>
      </c>
      <c r="AA111" s="16">
        <v>4</v>
      </c>
      <c r="AB111" s="22"/>
      <c r="AC111" s="127"/>
      <c r="AD111" s="25">
        <v>1</v>
      </c>
      <c r="AE111" s="15">
        <v>1</v>
      </c>
      <c r="AF111" s="15">
        <v>1</v>
      </c>
      <c r="AG111" s="15">
        <v>10</v>
      </c>
      <c r="AH111" s="16">
        <v>10</v>
      </c>
      <c r="AI111" s="22"/>
      <c r="AJ111" s="127"/>
      <c r="AK111" s="25"/>
      <c r="AL111" s="15"/>
      <c r="AM111" s="15"/>
      <c r="AN111" s="15"/>
      <c r="AO111" s="16"/>
      <c r="AP111" s="57"/>
    </row>
    <row r="112" spans="1:42" x14ac:dyDescent="0.2">
      <c r="A112" s="126" t="s">
        <v>52</v>
      </c>
      <c r="B112" s="25">
        <v>2</v>
      </c>
      <c r="C112" s="15">
        <v>0</v>
      </c>
      <c r="D112" s="15">
        <v>4</v>
      </c>
      <c r="E112" s="15">
        <v>7</v>
      </c>
      <c r="F112" s="16">
        <v>11</v>
      </c>
      <c r="G112" s="22"/>
      <c r="H112" s="126" t="s">
        <v>52</v>
      </c>
      <c r="I112" s="25">
        <v>4</v>
      </c>
      <c r="J112" s="15">
        <v>2</v>
      </c>
      <c r="K112" s="15">
        <v>0</v>
      </c>
      <c r="L112" s="15">
        <v>11</v>
      </c>
      <c r="M112" s="16">
        <v>5</v>
      </c>
      <c r="N112" s="22"/>
      <c r="O112" s="126" t="s">
        <v>52</v>
      </c>
      <c r="P112" s="25">
        <v>1</v>
      </c>
      <c r="Q112" s="15">
        <v>2</v>
      </c>
      <c r="R112" s="15">
        <v>3</v>
      </c>
      <c r="S112" s="15">
        <v>2</v>
      </c>
      <c r="T112" s="16">
        <v>4</v>
      </c>
      <c r="U112" s="22"/>
      <c r="V112" s="126" t="s">
        <v>52</v>
      </c>
      <c r="W112" s="25">
        <v>2</v>
      </c>
      <c r="X112" s="15">
        <v>1</v>
      </c>
      <c r="Y112" s="15">
        <v>3</v>
      </c>
      <c r="Z112" s="15">
        <v>8</v>
      </c>
      <c r="AA112" s="16">
        <v>12</v>
      </c>
      <c r="AB112" s="22"/>
      <c r="AC112" s="126" t="s">
        <v>52</v>
      </c>
      <c r="AD112" s="25"/>
      <c r="AE112" s="15"/>
      <c r="AF112" s="15"/>
      <c r="AG112" s="15"/>
      <c r="AH112" s="16"/>
      <c r="AI112" s="22"/>
      <c r="AJ112" s="126" t="s">
        <v>52</v>
      </c>
      <c r="AK112" s="25"/>
      <c r="AL112" s="15"/>
      <c r="AM112" s="15"/>
      <c r="AN112" s="15"/>
      <c r="AO112" s="16"/>
      <c r="AP112" s="57"/>
    </row>
    <row r="113" spans="1:42" ht="13.5" thickBot="1" x14ac:dyDescent="0.25">
      <c r="A113" s="127"/>
      <c r="B113" s="30"/>
      <c r="C113" s="31"/>
      <c r="D113" s="31">
        <v>2</v>
      </c>
      <c r="E113" s="31">
        <v>0</v>
      </c>
      <c r="F113" s="32">
        <v>8</v>
      </c>
      <c r="G113" s="22"/>
      <c r="H113" s="127"/>
      <c r="I113" s="30"/>
      <c r="J113" s="31">
        <v>2</v>
      </c>
      <c r="K113" s="31">
        <v>1</v>
      </c>
      <c r="L113" s="31">
        <v>5</v>
      </c>
      <c r="M113" s="32">
        <v>6</v>
      </c>
      <c r="N113" s="22"/>
      <c r="O113" s="127"/>
      <c r="P113" s="30"/>
      <c r="Q113" s="31"/>
      <c r="R113" s="31"/>
      <c r="S113" s="31"/>
      <c r="T113" s="32"/>
      <c r="U113" s="22"/>
      <c r="V113" s="127"/>
      <c r="W113" s="30"/>
      <c r="X113" s="31">
        <v>1</v>
      </c>
      <c r="Y113" s="31"/>
      <c r="Z113" s="31">
        <v>1</v>
      </c>
      <c r="AA113" s="32">
        <v>1</v>
      </c>
      <c r="AB113" s="22"/>
      <c r="AC113" s="127"/>
      <c r="AD113" s="30"/>
      <c r="AE113" s="31"/>
      <c r="AF113" s="31"/>
      <c r="AG113" s="31"/>
      <c r="AH113" s="32"/>
      <c r="AI113" s="22"/>
      <c r="AJ113" s="127"/>
      <c r="AK113" s="30"/>
      <c r="AL113" s="31"/>
      <c r="AM113" s="31"/>
      <c r="AN113" s="31"/>
      <c r="AO113" s="32"/>
      <c r="AP113" s="57"/>
    </row>
    <row r="114" spans="1:42" ht="14.25" thickTop="1" thickBot="1" x14ac:dyDescent="0.25">
      <c r="A114" s="21" t="s">
        <v>10</v>
      </c>
      <c r="B114" s="19">
        <f>SUM(B90:B113)</f>
        <v>5</v>
      </c>
      <c r="C114" s="19">
        <f>SUM(C90:C113)</f>
        <v>9</v>
      </c>
      <c r="D114" s="19">
        <f>SUM(D90:D113)</f>
        <v>24</v>
      </c>
      <c r="E114" s="19">
        <f>SUM(E90:E113)</f>
        <v>43</v>
      </c>
      <c r="F114" s="19">
        <f>SUM(F90:F113)</f>
        <v>85</v>
      </c>
      <c r="G114" s="22"/>
      <c r="H114" s="21" t="s">
        <v>10</v>
      </c>
      <c r="I114" s="19">
        <f>SUM(I90:I113)</f>
        <v>38</v>
      </c>
      <c r="J114" s="19">
        <f>SUM(J90:J113)</f>
        <v>16</v>
      </c>
      <c r="K114" s="19">
        <f>SUM(K90:K113)</f>
        <v>34</v>
      </c>
      <c r="L114" s="19">
        <f>SUM(L90:L113)</f>
        <v>187</v>
      </c>
      <c r="M114" s="19">
        <f>SUM(M90:M113)</f>
        <v>178</v>
      </c>
      <c r="N114" s="22"/>
      <c r="O114" s="21" t="s">
        <v>10</v>
      </c>
      <c r="P114" s="19">
        <f>SUM(P90:P113)</f>
        <v>22</v>
      </c>
      <c r="Q114" s="19">
        <f>SUM(Q90:Q113)</f>
        <v>15</v>
      </c>
      <c r="R114" s="19">
        <f>SUM(R90:R113)</f>
        <v>44</v>
      </c>
      <c r="S114" s="19">
        <f>SUM(S90:S113)</f>
        <v>80</v>
      </c>
      <c r="T114" s="19">
        <f>SUM(T90:T113)</f>
        <v>123</v>
      </c>
      <c r="U114" s="22"/>
      <c r="V114" s="21" t="s">
        <v>10</v>
      </c>
      <c r="W114" s="19">
        <f>SUM(W90:W113)</f>
        <v>30</v>
      </c>
      <c r="X114" s="19">
        <f>SUM(X90:X113)</f>
        <v>15</v>
      </c>
      <c r="Y114" s="19">
        <f>SUM(Y90:Y113)</f>
        <v>30</v>
      </c>
      <c r="Z114" s="19">
        <f>SUM(Z90:Z113)</f>
        <v>130</v>
      </c>
      <c r="AA114" s="19">
        <f>SUM(AA90:AA113)</f>
        <v>129</v>
      </c>
      <c r="AB114" s="22"/>
      <c r="AC114" s="21" t="s">
        <v>10</v>
      </c>
      <c r="AD114" s="19">
        <f>SUM(AD90:AD113)</f>
        <v>40</v>
      </c>
      <c r="AE114" s="19">
        <f>SUM(AE90:AE113)</f>
        <v>13</v>
      </c>
      <c r="AF114" s="19">
        <f>SUM(AF90:AF113)</f>
        <v>29</v>
      </c>
      <c r="AG114" s="19">
        <f>SUM(AG90:AG113)</f>
        <v>206</v>
      </c>
      <c r="AH114" s="19">
        <f>SUM(AH90:AH113)</f>
        <v>179</v>
      </c>
      <c r="AI114" s="22"/>
      <c r="AJ114" s="21" t="s">
        <v>10</v>
      </c>
      <c r="AK114" s="19">
        <f>SUM(AK90:AK113)</f>
        <v>0</v>
      </c>
      <c r="AL114" s="19">
        <f>SUM(AL90:AL113)</f>
        <v>0</v>
      </c>
      <c r="AM114" s="19">
        <f>SUM(AM90:AM113)</f>
        <v>0</v>
      </c>
      <c r="AN114" s="19">
        <f>SUM(AN90:AN113)</f>
        <v>0</v>
      </c>
      <c r="AO114" s="19">
        <f>SUM(AO90:AO113)</f>
        <v>0</v>
      </c>
      <c r="AP114" s="57"/>
    </row>
    <row r="115" spans="1:42" ht="14.25" thickTop="1" thickBot="1" x14ac:dyDescent="0.25">
      <c r="A115" s="26"/>
      <c r="B115" s="27"/>
      <c r="C115" s="27"/>
      <c r="D115" s="27"/>
      <c r="E115" s="27"/>
      <c r="F115" s="27"/>
      <c r="G115" s="23"/>
      <c r="H115" s="26"/>
      <c r="I115" s="27"/>
      <c r="J115" s="27"/>
      <c r="K115" s="27"/>
      <c r="L115" s="27"/>
      <c r="M115" s="27"/>
      <c r="N115" s="23"/>
      <c r="O115" s="26"/>
      <c r="P115" s="27"/>
      <c r="Q115" s="27"/>
      <c r="R115" s="27"/>
      <c r="S115" s="27"/>
      <c r="T115" s="27"/>
      <c r="U115" s="23"/>
      <c r="V115" s="26"/>
      <c r="W115" s="27"/>
      <c r="X115" s="27"/>
      <c r="Y115" s="27"/>
      <c r="Z115" s="27"/>
      <c r="AA115" s="27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57"/>
    </row>
    <row r="116" spans="1:42" ht="21.75" thickTop="1" thickBot="1" x14ac:dyDescent="0.35">
      <c r="A116" s="129"/>
      <c r="B116" s="130"/>
      <c r="C116" s="130"/>
      <c r="D116" s="130"/>
      <c r="E116" s="130"/>
      <c r="F116" s="131"/>
      <c r="G116" s="29"/>
      <c r="H116" s="129"/>
      <c r="I116" s="130"/>
      <c r="J116" s="130"/>
      <c r="K116" s="130"/>
      <c r="L116" s="130"/>
      <c r="M116" s="131"/>
      <c r="N116" s="29"/>
      <c r="O116" s="129"/>
      <c r="P116" s="130"/>
      <c r="Q116" s="130"/>
      <c r="R116" s="130"/>
      <c r="S116" s="130"/>
      <c r="T116" s="131"/>
      <c r="U116" s="29"/>
      <c r="V116" s="129"/>
      <c r="W116" s="130"/>
      <c r="X116" s="130"/>
      <c r="Y116" s="130"/>
      <c r="Z116" s="130"/>
      <c r="AA116" s="131"/>
      <c r="AB116" s="29"/>
      <c r="AC116" s="129"/>
      <c r="AD116" s="130"/>
      <c r="AE116" s="130"/>
      <c r="AF116" s="130"/>
      <c r="AG116" s="130"/>
      <c r="AH116" s="131"/>
      <c r="AI116" s="35"/>
      <c r="AJ116" s="129"/>
      <c r="AK116" s="130"/>
      <c r="AL116" s="130"/>
      <c r="AM116" s="130"/>
      <c r="AN116" s="130"/>
      <c r="AO116" s="131"/>
      <c r="AP116" s="58"/>
    </row>
    <row r="117" spans="1:42" ht="17.25" thickTop="1" thickBot="1" x14ac:dyDescent="0.25">
      <c r="A117" s="24"/>
      <c r="B117" s="11" t="s">
        <v>3</v>
      </c>
      <c r="C117" s="11" t="s">
        <v>4</v>
      </c>
      <c r="D117" s="11" t="s">
        <v>5</v>
      </c>
      <c r="E117" s="11" t="s">
        <v>6</v>
      </c>
      <c r="F117" s="11" t="s">
        <v>7</v>
      </c>
      <c r="G117" s="23"/>
      <c r="H117" s="24"/>
      <c r="I117" s="11" t="s">
        <v>3</v>
      </c>
      <c r="J117" s="11" t="s">
        <v>4</v>
      </c>
      <c r="K117" s="11" t="s">
        <v>5</v>
      </c>
      <c r="L117" s="11" t="s">
        <v>6</v>
      </c>
      <c r="M117" s="11" t="s">
        <v>7</v>
      </c>
      <c r="N117" s="23"/>
      <c r="O117" s="24"/>
      <c r="P117" s="11" t="s">
        <v>3</v>
      </c>
      <c r="Q117" s="11" t="s">
        <v>4</v>
      </c>
      <c r="R117" s="11" t="s">
        <v>5</v>
      </c>
      <c r="S117" s="11" t="s">
        <v>6</v>
      </c>
      <c r="T117" s="11" t="s">
        <v>7</v>
      </c>
      <c r="U117" s="23"/>
      <c r="V117" s="24"/>
      <c r="W117" s="11" t="s">
        <v>3</v>
      </c>
      <c r="X117" s="11" t="s">
        <v>4</v>
      </c>
      <c r="Y117" s="11" t="s">
        <v>5</v>
      </c>
      <c r="Z117" s="11" t="s">
        <v>6</v>
      </c>
      <c r="AA117" s="11" t="s">
        <v>7</v>
      </c>
      <c r="AB117" s="23"/>
      <c r="AC117" s="24"/>
      <c r="AD117" s="11" t="s">
        <v>3</v>
      </c>
      <c r="AE117" s="11" t="s">
        <v>4</v>
      </c>
      <c r="AF117" s="11" t="s">
        <v>5</v>
      </c>
      <c r="AG117" s="11" t="s">
        <v>6</v>
      </c>
      <c r="AH117" s="11" t="s">
        <v>7</v>
      </c>
      <c r="AI117" s="23"/>
      <c r="AJ117" s="24"/>
      <c r="AK117" s="11" t="s">
        <v>3</v>
      </c>
      <c r="AL117" s="11" t="s">
        <v>4</v>
      </c>
      <c r="AM117" s="11" t="s">
        <v>5</v>
      </c>
      <c r="AN117" s="11" t="s">
        <v>6</v>
      </c>
      <c r="AO117" s="11" t="s">
        <v>7</v>
      </c>
      <c r="AP117" s="57"/>
    </row>
    <row r="118" spans="1:42" ht="13.5" thickTop="1" x14ac:dyDescent="0.2">
      <c r="A118" s="128" t="s">
        <v>42</v>
      </c>
      <c r="B118" s="45"/>
      <c r="C118" s="46"/>
      <c r="D118" s="46"/>
      <c r="E118" s="46"/>
      <c r="F118" s="47"/>
      <c r="G118" s="22"/>
      <c r="H118" s="128" t="s">
        <v>42</v>
      </c>
      <c r="I118" s="45"/>
      <c r="J118" s="46"/>
      <c r="K118" s="46"/>
      <c r="L118" s="46"/>
      <c r="M118" s="47"/>
      <c r="N118" s="22"/>
      <c r="O118" s="128" t="s">
        <v>42</v>
      </c>
      <c r="P118" s="45"/>
      <c r="Q118" s="46"/>
      <c r="R118" s="46"/>
      <c r="S118" s="46"/>
      <c r="T118" s="47"/>
      <c r="U118" s="22"/>
      <c r="V118" s="128" t="s">
        <v>42</v>
      </c>
      <c r="W118" s="45"/>
      <c r="X118" s="46"/>
      <c r="Y118" s="46"/>
      <c r="Z118" s="46"/>
      <c r="AA118" s="47"/>
      <c r="AB118" s="22"/>
      <c r="AC118" s="128" t="s">
        <v>42</v>
      </c>
      <c r="AD118" s="45"/>
      <c r="AE118" s="46"/>
      <c r="AF118" s="46"/>
      <c r="AG118" s="46"/>
      <c r="AH118" s="47"/>
      <c r="AI118" s="22"/>
      <c r="AJ118" s="128" t="s">
        <v>42</v>
      </c>
      <c r="AK118" s="45"/>
      <c r="AL118" s="46"/>
      <c r="AM118" s="46"/>
      <c r="AN118" s="46"/>
      <c r="AO118" s="47"/>
      <c r="AP118" s="57"/>
    </row>
    <row r="119" spans="1:42" x14ac:dyDescent="0.2">
      <c r="A119" s="127"/>
      <c r="B119" s="48"/>
      <c r="C119" s="49"/>
      <c r="D119" s="49"/>
      <c r="E119" s="49"/>
      <c r="F119" s="50"/>
      <c r="G119" s="22"/>
      <c r="H119" s="127"/>
      <c r="I119" s="48"/>
      <c r="J119" s="49"/>
      <c r="K119" s="49"/>
      <c r="L119" s="49"/>
      <c r="M119" s="50"/>
      <c r="N119" s="22"/>
      <c r="O119" s="127" t="s">
        <v>42</v>
      </c>
      <c r="P119" s="48"/>
      <c r="Q119" s="49"/>
      <c r="R119" s="49"/>
      <c r="S119" s="49"/>
      <c r="T119" s="50"/>
      <c r="U119" s="22"/>
      <c r="V119" s="127" t="s">
        <v>42</v>
      </c>
      <c r="W119" s="48"/>
      <c r="X119" s="49"/>
      <c r="Y119" s="49"/>
      <c r="Z119" s="49"/>
      <c r="AA119" s="50"/>
      <c r="AB119" s="22"/>
      <c r="AC119" s="127" t="s">
        <v>42</v>
      </c>
      <c r="AD119" s="48"/>
      <c r="AE119" s="49"/>
      <c r="AF119" s="49"/>
      <c r="AG119" s="49"/>
      <c r="AH119" s="50"/>
      <c r="AI119" s="22"/>
      <c r="AJ119" s="127" t="s">
        <v>42</v>
      </c>
      <c r="AK119" s="48"/>
      <c r="AL119" s="49"/>
      <c r="AM119" s="49"/>
      <c r="AN119" s="49"/>
      <c r="AO119" s="50"/>
      <c r="AP119" s="57"/>
    </row>
    <row r="120" spans="1:42" x14ac:dyDescent="0.2">
      <c r="A120" s="126" t="s">
        <v>43</v>
      </c>
      <c r="B120" s="48"/>
      <c r="C120" s="49"/>
      <c r="D120" s="49"/>
      <c r="E120" s="49"/>
      <c r="F120" s="50"/>
      <c r="G120" s="22"/>
      <c r="H120" s="126" t="s">
        <v>43</v>
      </c>
      <c r="I120" s="48"/>
      <c r="J120" s="49"/>
      <c r="K120" s="49"/>
      <c r="L120" s="49"/>
      <c r="M120" s="50"/>
      <c r="N120" s="22"/>
      <c r="O120" s="126" t="s">
        <v>43</v>
      </c>
      <c r="P120" s="48"/>
      <c r="Q120" s="49"/>
      <c r="R120" s="49"/>
      <c r="S120" s="49"/>
      <c r="T120" s="50"/>
      <c r="U120" s="22"/>
      <c r="V120" s="126" t="s">
        <v>43</v>
      </c>
      <c r="W120" s="48"/>
      <c r="X120" s="49"/>
      <c r="Y120" s="49"/>
      <c r="Z120" s="49"/>
      <c r="AA120" s="50"/>
      <c r="AB120" s="22"/>
      <c r="AC120" s="126" t="s">
        <v>43</v>
      </c>
      <c r="AD120" s="48"/>
      <c r="AE120" s="49"/>
      <c r="AF120" s="49"/>
      <c r="AG120" s="49"/>
      <c r="AH120" s="50"/>
      <c r="AI120" s="22"/>
      <c r="AJ120" s="126" t="s">
        <v>43</v>
      </c>
      <c r="AK120" s="48"/>
      <c r="AL120" s="49"/>
      <c r="AM120" s="49"/>
      <c r="AN120" s="49"/>
      <c r="AO120" s="50"/>
      <c r="AP120" s="57"/>
    </row>
    <row r="121" spans="1:42" x14ac:dyDescent="0.2">
      <c r="A121" s="127"/>
      <c r="B121" s="48"/>
      <c r="C121" s="49"/>
      <c r="D121" s="49"/>
      <c r="E121" s="49"/>
      <c r="F121" s="50"/>
      <c r="G121" s="22"/>
      <c r="H121" s="127"/>
      <c r="I121" s="48"/>
      <c r="J121" s="49"/>
      <c r="K121" s="49"/>
      <c r="L121" s="49"/>
      <c r="M121" s="50"/>
      <c r="N121" s="22"/>
      <c r="O121" s="127"/>
      <c r="P121" s="48"/>
      <c r="Q121" s="49"/>
      <c r="R121" s="49"/>
      <c r="S121" s="49"/>
      <c r="T121" s="50"/>
      <c r="U121" s="22"/>
      <c r="V121" s="127"/>
      <c r="W121" s="48"/>
      <c r="X121" s="49"/>
      <c r="Y121" s="49"/>
      <c r="Z121" s="49"/>
      <c r="AA121" s="50"/>
      <c r="AB121" s="22"/>
      <c r="AC121" s="127"/>
      <c r="AD121" s="48"/>
      <c r="AE121" s="49"/>
      <c r="AF121" s="49"/>
      <c r="AG121" s="49"/>
      <c r="AH121" s="50"/>
      <c r="AI121" s="22"/>
      <c r="AJ121" s="127"/>
      <c r="AK121" s="48"/>
      <c r="AL121" s="49"/>
      <c r="AM121" s="49"/>
      <c r="AN121" s="49"/>
      <c r="AO121" s="50"/>
      <c r="AP121" s="57"/>
    </row>
    <row r="122" spans="1:42" x14ac:dyDescent="0.2">
      <c r="A122" s="126" t="s">
        <v>44</v>
      </c>
      <c r="B122" s="25"/>
      <c r="C122" s="15"/>
      <c r="D122" s="15"/>
      <c r="E122" s="15"/>
      <c r="F122" s="16"/>
      <c r="G122" s="22"/>
      <c r="H122" s="126" t="s">
        <v>44</v>
      </c>
      <c r="I122" s="25"/>
      <c r="J122" s="15"/>
      <c r="K122" s="15"/>
      <c r="L122" s="15"/>
      <c r="M122" s="16"/>
      <c r="N122" s="22"/>
      <c r="O122" s="126" t="s">
        <v>44</v>
      </c>
      <c r="P122" s="25"/>
      <c r="Q122" s="15"/>
      <c r="R122" s="15"/>
      <c r="S122" s="15"/>
      <c r="T122" s="16"/>
      <c r="U122" s="22"/>
      <c r="V122" s="126" t="s">
        <v>44</v>
      </c>
      <c r="W122" s="25"/>
      <c r="X122" s="15"/>
      <c r="Y122" s="15"/>
      <c r="Z122" s="15"/>
      <c r="AA122" s="16"/>
      <c r="AB122" s="22"/>
      <c r="AC122" s="126" t="s">
        <v>44</v>
      </c>
      <c r="AD122" s="25"/>
      <c r="AE122" s="15"/>
      <c r="AF122" s="15"/>
      <c r="AG122" s="15"/>
      <c r="AH122" s="16"/>
      <c r="AI122" s="22"/>
      <c r="AJ122" s="126" t="s">
        <v>44</v>
      </c>
      <c r="AK122" s="25"/>
      <c r="AL122" s="15"/>
      <c r="AM122" s="15"/>
      <c r="AN122" s="15"/>
      <c r="AO122" s="16"/>
      <c r="AP122" s="57"/>
    </row>
    <row r="123" spans="1:42" x14ac:dyDescent="0.2">
      <c r="A123" s="127"/>
      <c r="B123" s="25"/>
      <c r="C123" s="15"/>
      <c r="D123" s="15"/>
      <c r="E123" s="15"/>
      <c r="F123" s="16"/>
      <c r="G123" s="22"/>
      <c r="H123" s="127"/>
      <c r="I123" s="25"/>
      <c r="J123" s="15"/>
      <c r="K123" s="15"/>
      <c r="L123" s="15"/>
      <c r="M123" s="16"/>
      <c r="N123" s="22"/>
      <c r="O123" s="127"/>
      <c r="P123" s="25"/>
      <c r="Q123" s="15"/>
      <c r="R123" s="15"/>
      <c r="S123" s="15"/>
      <c r="T123" s="16"/>
      <c r="U123" s="22"/>
      <c r="V123" s="127"/>
      <c r="W123" s="25"/>
      <c r="X123" s="15"/>
      <c r="Y123" s="15"/>
      <c r="Z123" s="15"/>
      <c r="AA123" s="16"/>
      <c r="AB123" s="22"/>
      <c r="AC123" s="127"/>
      <c r="AD123" s="25"/>
      <c r="AE123" s="15"/>
      <c r="AF123" s="15"/>
      <c r="AG123" s="15"/>
      <c r="AH123" s="16"/>
      <c r="AI123" s="22"/>
      <c r="AJ123" s="127"/>
      <c r="AK123" s="25"/>
      <c r="AL123" s="15"/>
      <c r="AM123" s="15"/>
      <c r="AN123" s="15"/>
      <c r="AO123" s="16"/>
      <c r="AP123" s="57"/>
    </row>
    <row r="124" spans="1:42" x14ac:dyDescent="0.2">
      <c r="A124" s="126" t="s">
        <v>45</v>
      </c>
      <c r="B124" s="25"/>
      <c r="C124" s="15"/>
      <c r="D124" s="15"/>
      <c r="E124" s="15"/>
      <c r="F124" s="16"/>
      <c r="G124" s="22"/>
      <c r="H124" s="126" t="s">
        <v>45</v>
      </c>
      <c r="I124" s="25"/>
      <c r="J124" s="15"/>
      <c r="K124" s="15"/>
      <c r="L124" s="15"/>
      <c r="M124" s="16"/>
      <c r="N124" s="22"/>
      <c r="O124" s="126" t="s">
        <v>45</v>
      </c>
      <c r="P124" s="25"/>
      <c r="Q124" s="15"/>
      <c r="R124" s="15"/>
      <c r="S124" s="15"/>
      <c r="T124" s="16"/>
      <c r="U124" s="22"/>
      <c r="V124" s="126" t="s">
        <v>45</v>
      </c>
      <c r="W124" s="25"/>
      <c r="X124" s="15"/>
      <c r="Y124" s="15"/>
      <c r="Z124" s="15"/>
      <c r="AA124" s="16"/>
      <c r="AB124" s="22"/>
      <c r="AC124" s="126" t="s">
        <v>45</v>
      </c>
      <c r="AD124" s="25"/>
      <c r="AE124" s="15"/>
      <c r="AF124" s="15"/>
      <c r="AG124" s="15"/>
      <c r="AH124" s="16"/>
      <c r="AI124" s="22"/>
      <c r="AJ124" s="126" t="s">
        <v>45</v>
      </c>
      <c r="AK124" s="25"/>
      <c r="AL124" s="15"/>
      <c r="AM124" s="15"/>
      <c r="AN124" s="15"/>
      <c r="AO124" s="16"/>
      <c r="AP124" s="57"/>
    </row>
    <row r="125" spans="1:42" x14ac:dyDescent="0.2">
      <c r="A125" s="127"/>
      <c r="B125" s="25"/>
      <c r="C125" s="15"/>
      <c r="D125" s="15"/>
      <c r="E125" s="15"/>
      <c r="F125" s="16"/>
      <c r="G125" s="22"/>
      <c r="H125" s="127"/>
      <c r="I125" s="25"/>
      <c r="J125" s="15"/>
      <c r="K125" s="15"/>
      <c r="L125" s="15"/>
      <c r="M125" s="16"/>
      <c r="N125" s="22"/>
      <c r="O125" s="127"/>
      <c r="P125" s="25"/>
      <c r="Q125" s="15"/>
      <c r="R125" s="15"/>
      <c r="S125" s="15"/>
      <c r="T125" s="16"/>
      <c r="U125" s="22"/>
      <c r="V125" s="127"/>
      <c r="W125" s="25"/>
      <c r="X125" s="15"/>
      <c r="Y125" s="15"/>
      <c r="Z125" s="15"/>
      <c r="AA125" s="16"/>
      <c r="AB125" s="22"/>
      <c r="AC125" s="127"/>
      <c r="AD125" s="25"/>
      <c r="AE125" s="15"/>
      <c r="AF125" s="15"/>
      <c r="AG125" s="15"/>
      <c r="AH125" s="16"/>
      <c r="AI125" s="22"/>
      <c r="AJ125" s="127"/>
      <c r="AK125" s="25"/>
      <c r="AL125" s="15"/>
      <c r="AM125" s="15"/>
      <c r="AN125" s="15"/>
      <c r="AO125" s="16"/>
      <c r="AP125" s="57"/>
    </row>
    <row r="126" spans="1:42" x14ac:dyDescent="0.2">
      <c r="A126" s="126" t="s">
        <v>46</v>
      </c>
      <c r="B126" s="25"/>
      <c r="C126" s="15"/>
      <c r="D126" s="15"/>
      <c r="E126" s="15"/>
      <c r="F126" s="16"/>
      <c r="G126" s="22"/>
      <c r="H126" s="126" t="s">
        <v>46</v>
      </c>
      <c r="I126" s="25"/>
      <c r="J126" s="15"/>
      <c r="K126" s="15"/>
      <c r="L126" s="15"/>
      <c r="M126" s="16"/>
      <c r="N126" s="22"/>
      <c r="O126" s="126" t="s">
        <v>46</v>
      </c>
      <c r="P126" s="25"/>
      <c r="Q126" s="15"/>
      <c r="R126" s="15"/>
      <c r="S126" s="15"/>
      <c r="T126" s="16"/>
      <c r="U126" s="22"/>
      <c r="V126" s="126" t="s">
        <v>46</v>
      </c>
      <c r="W126" s="25"/>
      <c r="X126" s="15"/>
      <c r="Y126" s="15"/>
      <c r="Z126" s="15"/>
      <c r="AA126" s="16"/>
      <c r="AB126" s="22"/>
      <c r="AC126" s="126" t="s">
        <v>46</v>
      </c>
      <c r="AD126" s="25"/>
      <c r="AE126" s="15"/>
      <c r="AF126" s="15"/>
      <c r="AG126" s="15"/>
      <c r="AH126" s="16"/>
      <c r="AI126" s="22"/>
      <c r="AJ126" s="126" t="s">
        <v>46</v>
      </c>
      <c r="AK126" s="25"/>
      <c r="AL126" s="15"/>
      <c r="AM126" s="15"/>
      <c r="AN126" s="15"/>
      <c r="AO126" s="16"/>
      <c r="AP126" s="57"/>
    </row>
    <row r="127" spans="1:42" x14ac:dyDescent="0.2">
      <c r="A127" s="127"/>
      <c r="B127" s="25"/>
      <c r="C127" s="15"/>
      <c r="D127" s="15"/>
      <c r="E127" s="15"/>
      <c r="F127" s="16"/>
      <c r="G127" s="22"/>
      <c r="H127" s="127"/>
      <c r="I127" s="25"/>
      <c r="J127" s="15"/>
      <c r="K127" s="15"/>
      <c r="L127" s="15"/>
      <c r="M127" s="16"/>
      <c r="N127" s="22"/>
      <c r="O127" s="127"/>
      <c r="P127" s="25"/>
      <c r="Q127" s="15"/>
      <c r="R127" s="15"/>
      <c r="S127" s="15"/>
      <c r="T127" s="16"/>
      <c r="U127" s="22"/>
      <c r="V127" s="127"/>
      <c r="W127" s="25"/>
      <c r="X127" s="15"/>
      <c r="Y127" s="15"/>
      <c r="Z127" s="15"/>
      <c r="AA127" s="16"/>
      <c r="AB127" s="22"/>
      <c r="AC127" s="127"/>
      <c r="AD127" s="25"/>
      <c r="AE127" s="15"/>
      <c r="AF127" s="15"/>
      <c r="AG127" s="15"/>
      <c r="AH127" s="16"/>
      <c r="AI127" s="22"/>
      <c r="AJ127" s="127"/>
      <c r="AK127" s="25"/>
      <c r="AL127" s="15"/>
      <c r="AM127" s="15"/>
      <c r="AN127" s="15"/>
      <c r="AO127" s="16"/>
      <c r="AP127" s="57"/>
    </row>
    <row r="128" spans="1:42" x14ac:dyDescent="0.2">
      <c r="A128" s="126" t="s">
        <v>47</v>
      </c>
      <c r="B128" s="25"/>
      <c r="C128" s="15"/>
      <c r="D128" s="15"/>
      <c r="E128" s="15"/>
      <c r="F128" s="16"/>
      <c r="G128" s="22"/>
      <c r="H128" s="126" t="s">
        <v>47</v>
      </c>
      <c r="I128" s="25"/>
      <c r="J128" s="15"/>
      <c r="K128" s="15"/>
      <c r="L128" s="15"/>
      <c r="M128" s="16"/>
      <c r="N128" s="22"/>
      <c r="O128" s="126" t="s">
        <v>47</v>
      </c>
      <c r="P128" s="25"/>
      <c r="Q128" s="15"/>
      <c r="R128" s="15"/>
      <c r="S128" s="15"/>
      <c r="T128" s="16"/>
      <c r="U128" s="22"/>
      <c r="V128" s="126" t="s">
        <v>47</v>
      </c>
      <c r="W128" s="25"/>
      <c r="X128" s="15"/>
      <c r="Y128" s="15"/>
      <c r="Z128" s="15"/>
      <c r="AA128" s="16"/>
      <c r="AB128" s="22"/>
      <c r="AC128" s="126" t="s">
        <v>47</v>
      </c>
      <c r="AD128" s="25"/>
      <c r="AE128" s="15"/>
      <c r="AF128" s="15"/>
      <c r="AG128" s="15"/>
      <c r="AH128" s="16"/>
      <c r="AI128" s="22"/>
      <c r="AJ128" s="126" t="s">
        <v>47</v>
      </c>
      <c r="AK128" s="25"/>
      <c r="AL128" s="15"/>
      <c r="AM128" s="15"/>
      <c r="AN128" s="15"/>
      <c r="AO128" s="16"/>
      <c r="AP128" s="57"/>
    </row>
    <row r="129" spans="1:42" x14ac:dyDescent="0.2">
      <c r="A129" s="127"/>
      <c r="B129" s="25"/>
      <c r="C129" s="15"/>
      <c r="D129" s="15"/>
      <c r="E129" s="15"/>
      <c r="F129" s="16"/>
      <c r="G129" s="22"/>
      <c r="H129" s="127"/>
      <c r="I129" s="25"/>
      <c r="J129" s="15"/>
      <c r="K129" s="15"/>
      <c r="L129" s="15"/>
      <c r="M129" s="16"/>
      <c r="N129" s="22"/>
      <c r="O129" s="127"/>
      <c r="P129" s="25"/>
      <c r="Q129" s="15"/>
      <c r="R129" s="15"/>
      <c r="S129" s="15"/>
      <c r="T129" s="16"/>
      <c r="U129" s="22"/>
      <c r="V129" s="127"/>
      <c r="W129" s="25"/>
      <c r="X129" s="15"/>
      <c r="Y129" s="15"/>
      <c r="Z129" s="15"/>
      <c r="AA129" s="16"/>
      <c r="AB129" s="22"/>
      <c r="AC129" s="127"/>
      <c r="AD129" s="25"/>
      <c r="AE129" s="15"/>
      <c r="AF129" s="15"/>
      <c r="AG129" s="15"/>
      <c r="AH129" s="16"/>
      <c r="AI129" s="22"/>
      <c r="AJ129" s="127"/>
      <c r="AK129" s="25"/>
      <c r="AL129" s="15"/>
      <c r="AM129" s="15"/>
      <c r="AN129" s="15"/>
      <c r="AO129" s="16"/>
      <c r="AP129" s="57"/>
    </row>
    <row r="130" spans="1:42" x14ac:dyDescent="0.2">
      <c r="A130" s="126" t="s">
        <v>48</v>
      </c>
      <c r="B130" s="25"/>
      <c r="C130" s="15"/>
      <c r="D130" s="15"/>
      <c r="E130" s="15"/>
      <c r="F130" s="16"/>
      <c r="G130" s="22"/>
      <c r="H130" s="126" t="s">
        <v>48</v>
      </c>
      <c r="I130" s="25"/>
      <c r="J130" s="15"/>
      <c r="K130" s="15"/>
      <c r="L130" s="15"/>
      <c r="M130" s="16"/>
      <c r="N130" s="22"/>
      <c r="O130" s="126" t="s">
        <v>48</v>
      </c>
      <c r="P130" s="25"/>
      <c r="Q130" s="15"/>
      <c r="R130" s="15"/>
      <c r="S130" s="15"/>
      <c r="T130" s="16"/>
      <c r="U130" s="22"/>
      <c r="V130" s="126" t="s">
        <v>48</v>
      </c>
      <c r="W130" s="25"/>
      <c r="X130" s="15"/>
      <c r="Y130" s="15"/>
      <c r="Z130" s="15"/>
      <c r="AA130" s="16"/>
      <c r="AB130" s="22"/>
      <c r="AC130" s="126" t="s">
        <v>48</v>
      </c>
      <c r="AD130" s="25"/>
      <c r="AE130" s="15"/>
      <c r="AF130" s="15"/>
      <c r="AG130" s="15"/>
      <c r="AH130" s="16"/>
      <c r="AI130" s="22"/>
      <c r="AJ130" s="126" t="s">
        <v>48</v>
      </c>
      <c r="AK130" s="25"/>
      <c r="AL130" s="15"/>
      <c r="AM130" s="15"/>
      <c r="AN130" s="15"/>
      <c r="AO130" s="16"/>
      <c r="AP130" s="57"/>
    </row>
    <row r="131" spans="1:42" x14ac:dyDescent="0.2">
      <c r="A131" s="127"/>
      <c r="B131" s="25"/>
      <c r="C131" s="15"/>
      <c r="D131" s="15"/>
      <c r="E131" s="15"/>
      <c r="F131" s="16"/>
      <c r="G131" s="22"/>
      <c r="H131" s="127"/>
      <c r="I131" s="25"/>
      <c r="J131" s="15"/>
      <c r="K131" s="15"/>
      <c r="L131" s="15"/>
      <c r="M131" s="16"/>
      <c r="N131" s="22"/>
      <c r="O131" s="127"/>
      <c r="P131" s="25"/>
      <c r="Q131" s="15"/>
      <c r="R131" s="15"/>
      <c r="S131" s="15"/>
      <c r="T131" s="16"/>
      <c r="U131" s="22"/>
      <c r="V131" s="127"/>
      <c r="W131" s="25"/>
      <c r="X131" s="15"/>
      <c r="Y131" s="15"/>
      <c r="Z131" s="15"/>
      <c r="AA131" s="16"/>
      <c r="AB131" s="22"/>
      <c r="AC131" s="127"/>
      <c r="AD131" s="25"/>
      <c r="AE131" s="15"/>
      <c r="AF131" s="15"/>
      <c r="AG131" s="15"/>
      <c r="AH131" s="16"/>
      <c r="AI131" s="22"/>
      <c r="AJ131" s="127"/>
      <c r="AK131" s="25"/>
      <c r="AL131" s="15"/>
      <c r="AM131" s="15"/>
      <c r="AN131" s="15"/>
      <c r="AO131" s="16"/>
      <c r="AP131" s="57"/>
    </row>
    <row r="132" spans="1:42" x14ac:dyDescent="0.2">
      <c r="A132" s="126" t="s">
        <v>49</v>
      </c>
      <c r="B132" s="25"/>
      <c r="C132" s="15"/>
      <c r="D132" s="15"/>
      <c r="E132" s="15"/>
      <c r="F132" s="16"/>
      <c r="G132" s="22"/>
      <c r="H132" s="126" t="s">
        <v>49</v>
      </c>
      <c r="I132" s="25"/>
      <c r="J132" s="15"/>
      <c r="K132" s="15"/>
      <c r="L132" s="15"/>
      <c r="M132" s="16"/>
      <c r="N132" s="22"/>
      <c r="O132" s="126" t="s">
        <v>49</v>
      </c>
      <c r="P132" s="25"/>
      <c r="Q132" s="15"/>
      <c r="R132" s="15"/>
      <c r="S132" s="15"/>
      <c r="T132" s="16"/>
      <c r="U132" s="22"/>
      <c r="V132" s="126" t="s">
        <v>49</v>
      </c>
      <c r="W132" s="25"/>
      <c r="X132" s="15"/>
      <c r="Y132" s="15"/>
      <c r="Z132" s="15"/>
      <c r="AA132" s="16"/>
      <c r="AB132" s="22"/>
      <c r="AC132" s="126" t="s">
        <v>49</v>
      </c>
      <c r="AD132" s="25"/>
      <c r="AE132" s="15"/>
      <c r="AF132" s="15"/>
      <c r="AG132" s="15"/>
      <c r="AH132" s="16"/>
      <c r="AI132" s="22"/>
      <c r="AJ132" s="126" t="s">
        <v>49</v>
      </c>
      <c r="AK132" s="25"/>
      <c r="AL132" s="15"/>
      <c r="AM132" s="15"/>
      <c r="AN132" s="15"/>
      <c r="AO132" s="16"/>
      <c r="AP132" s="57"/>
    </row>
    <row r="133" spans="1:42" x14ac:dyDescent="0.2">
      <c r="A133" s="127"/>
      <c r="B133" s="25"/>
      <c r="C133" s="15"/>
      <c r="D133" s="15"/>
      <c r="E133" s="15"/>
      <c r="F133" s="16"/>
      <c r="G133" s="22"/>
      <c r="H133" s="127"/>
      <c r="I133" s="25"/>
      <c r="J133" s="15"/>
      <c r="K133" s="15"/>
      <c r="L133" s="15"/>
      <c r="M133" s="16"/>
      <c r="N133" s="22"/>
      <c r="O133" s="127"/>
      <c r="P133" s="25"/>
      <c r="Q133" s="15"/>
      <c r="R133" s="15"/>
      <c r="S133" s="15"/>
      <c r="T133" s="16"/>
      <c r="U133" s="22"/>
      <c r="V133" s="127"/>
      <c r="W133" s="25"/>
      <c r="X133" s="15"/>
      <c r="Y133" s="15"/>
      <c r="Z133" s="15"/>
      <c r="AA133" s="16"/>
      <c r="AB133" s="22"/>
      <c r="AC133" s="127"/>
      <c r="AD133" s="25"/>
      <c r="AE133" s="15"/>
      <c r="AF133" s="15"/>
      <c r="AG133" s="15"/>
      <c r="AH133" s="16"/>
      <c r="AI133" s="22"/>
      <c r="AJ133" s="127"/>
      <c r="AK133" s="25"/>
      <c r="AL133" s="15"/>
      <c r="AM133" s="15"/>
      <c r="AN133" s="15"/>
      <c r="AO133" s="16"/>
      <c r="AP133" s="57"/>
    </row>
    <row r="134" spans="1:42" x14ac:dyDescent="0.2">
      <c r="A134" s="126" t="s">
        <v>50</v>
      </c>
      <c r="B134" s="25"/>
      <c r="C134" s="15"/>
      <c r="D134" s="15"/>
      <c r="E134" s="15"/>
      <c r="F134" s="16"/>
      <c r="G134" s="22"/>
      <c r="H134" s="126" t="s">
        <v>50</v>
      </c>
      <c r="I134" s="25"/>
      <c r="J134" s="15"/>
      <c r="K134" s="15"/>
      <c r="L134" s="15"/>
      <c r="M134" s="16"/>
      <c r="N134" s="22"/>
      <c r="O134" s="126" t="s">
        <v>50</v>
      </c>
      <c r="P134" s="25"/>
      <c r="Q134" s="15"/>
      <c r="R134" s="15"/>
      <c r="S134" s="15"/>
      <c r="T134" s="16"/>
      <c r="U134" s="22"/>
      <c r="V134" s="126" t="s">
        <v>50</v>
      </c>
      <c r="W134" s="25"/>
      <c r="X134" s="15"/>
      <c r="Y134" s="15"/>
      <c r="Z134" s="15"/>
      <c r="AA134" s="16"/>
      <c r="AB134" s="22"/>
      <c r="AC134" s="126" t="s">
        <v>50</v>
      </c>
      <c r="AD134" s="25"/>
      <c r="AE134" s="15"/>
      <c r="AF134" s="15"/>
      <c r="AG134" s="15"/>
      <c r="AH134" s="16"/>
      <c r="AI134" s="22"/>
      <c r="AJ134" s="126" t="s">
        <v>50</v>
      </c>
      <c r="AK134" s="25"/>
      <c r="AL134" s="15"/>
      <c r="AM134" s="15"/>
      <c r="AN134" s="15"/>
      <c r="AO134" s="16"/>
      <c r="AP134" s="57"/>
    </row>
    <row r="135" spans="1:42" x14ac:dyDescent="0.2">
      <c r="A135" s="127"/>
      <c r="B135" s="25"/>
      <c r="C135" s="15"/>
      <c r="D135" s="15"/>
      <c r="E135" s="15"/>
      <c r="F135" s="16"/>
      <c r="G135" s="22"/>
      <c r="H135" s="127"/>
      <c r="I135" s="25"/>
      <c r="J135" s="15"/>
      <c r="K135" s="15"/>
      <c r="L135" s="15"/>
      <c r="M135" s="16"/>
      <c r="N135" s="22"/>
      <c r="O135" s="127"/>
      <c r="P135" s="25"/>
      <c r="Q135" s="15"/>
      <c r="R135" s="15"/>
      <c r="S135" s="15"/>
      <c r="T135" s="16"/>
      <c r="U135" s="22"/>
      <c r="V135" s="127"/>
      <c r="W135" s="25"/>
      <c r="X135" s="15"/>
      <c r="Y135" s="15"/>
      <c r="Z135" s="15"/>
      <c r="AA135" s="16"/>
      <c r="AB135" s="22"/>
      <c r="AC135" s="127"/>
      <c r="AD135" s="25"/>
      <c r="AE135" s="15"/>
      <c r="AF135" s="15"/>
      <c r="AG135" s="15"/>
      <c r="AH135" s="16"/>
      <c r="AI135" s="22"/>
      <c r="AJ135" s="127"/>
      <c r="AK135" s="25"/>
      <c r="AL135" s="15"/>
      <c r="AM135" s="15"/>
      <c r="AN135" s="15"/>
      <c r="AO135" s="16"/>
      <c r="AP135" s="57"/>
    </row>
    <row r="136" spans="1:42" x14ac:dyDescent="0.2">
      <c r="A136" s="126" t="s">
        <v>51</v>
      </c>
      <c r="B136" s="25"/>
      <c r="C136" s="15"/>
      <c r="D136" s="15"/>
      <c r="E136" s="15"/>
      <c r="F136" s="16"/>
      <c r="G136" s="22"/>
      <c r="H136" s="126" t="s">
        <v>51</v>
      </c>
      <c r="I136" s="25"/>
      <c r="J136" s="15"/>
      <c r="K136" s="15"/>
      <c r="L136" s="15"/>
      <c r="M136" s="16"/>
      <c r="N136" s="22"/>
      <c r="O136" s="126" t="s">
        <v>51</v>
      </c>
      <c r="P136" s="25"/>
      <c r="Q136" s="15"/>
      <c r="R136" s="15"/>
      <c r="S136" s="15"/>
      <c r="T136" s="16"/>
      <c r="U136" s="22"/>
      <c r="V136" s="126" t="s">
        <v>51</v>
      </c>
      <c r="W136" s="25"/>
      <c r="X136" s="15"/>
      <c r="Y136" s="15"/>
      <c r="Z136" s="15"/>
      <c r="AA136" s="16"/>
      <c r="AB136" s="22"/>
      <c r="AC136" s="126" t="s">
        <v>51</v>
      </c>
      <c r="AD136" s="25"/>
      <c r="AE136" s="15"/>
      <c r="AF136" s="15"/>
      <c r="AG136" s="15"/>
      <c r="AH136" s="16"/>
      <c r="AI136" s="22"/>
      <c r="AJ136" s="126" t="s">
        <v>51</v>
      </c>
      <c r="AK136" s="25"/>
      <c r="AL136" s="15"/>
      <c r="AM136" s="15"/>
      <c r="AN136" s="15"/>
      <c r="AO136" s="16"/>
      <c r="AP136" s="57"/>
    </row>
    <row r="137" spans="1:42" x14ac:dyDescent="0.2">
      <c r="A137" s="127"/>
      <c r="B137" s="25"/>
      <c r="C137" s="15"/>
      <c r="D137" s="15"/>
      <c r="E137" s="15"/>
      <c r="F137" s="16"/>
      <c r="G137" s="22"/>
      <c r="H137" s="127"/>
      <c r="I137" s="25"/>
      <c r="J137" s="15"/>
      <c r="K137" s="15"/>
      <c r="L137" s="15"/>
      <c r="M137" s="16"/>
      <c r="N137" s="22"/>
      <c r="O137" s="127"/>
      <c r="P137" s="25"/>
      <c r="Q137" s="15"/>
      <c r="R137" s="15"/>
      <c r="S137" s="15"/>
      <c r="T137" s="16"/>
      <c r="U137" s="22"/>
      <c r="V137" s="127"/>
      <c r="W137" s="25"/>
      <c r="X137" s="15"/>
      <c r="Y137" s="15"/>
      <c r="Z137" s="15"/>
      <c r="AA137" s="16"/>
      <c r="AB137" s="22"/>
      <c r="AC137" s="127"/>
      <c r="AD137" s="25"/>
      <c r="AE137" s="15"/>
      <c r="AF137" s="15"/>
      <c r="AG137" s="15"/>
      <c r="AH137" s="16"/>
      <c r="AI137" s="22"/>
      <c r="AJ137" s="127"/>
      <c r="AK137" s="25"/>
      <c r="AL137" s="15"/>
      <c r="AM137" s="15"/>
      <c r="AN137" s="15"/>
      <c r="AO137" s="16"/>
      <c r="AP137" s="57"/>
    </row>
    <row r="138" spans="1:42" x14ac:dyDescent="0.2">
      <c r="A138" s="126" t="s">
        <v>41</v>
      </c>
      <c r="B138" s="25"/>
      <c r="C138" s="15"/>
      <c r="D138" s="15"/>
      <c r="E138" s="15"/>
      <c r="F138" s="16"/>
      <c r="G138" s="22"/>
      <c r="H138" s="126" t="s">
        <v>41</v>
      </c>
      <c r="I138" s="25"/>
      <c r="J138" s="15"/>
      <c r="K138" s="15"/>
      <c r="L138" s="15"/>
      <c r="M138" s="16"/>
      <c r="N138" s="22"/>
      <c r="O138" s="126" t="s">
        <v>41</v>
      </c>
      <c r="P138" s="25"/>
      <c r="Q138" s="15"/>
      <c r="R138" s="15"/>
      <c r="S138" s="15"/>
      <c r="T138" s="16"/>
      <c r="U138" s="22"/>
      <c r="V138" s="126" t="s">
        <v>41</v>
      </c>
      <c r="W138" s="25"/>
      <c r="X138" s="15"/>
      <c r="Y138" s="15"/>
      <c r="Z138" s="15"/>
      <c r="AA138" s="16"/>
      <c r="AB138" s="22"/>
      <c r="AC138" s="126" t="s">
        <v>41</v>
      </c>
      <c r="AD138" s="25"/>
      <c r="AE138" s="15"/>
      <c r="AF138" s="15"/>
      <c r="AG138" s="15"/>
      <c r="AH138" s="16"/>
      <c r="AI138" s="22"/>
      <c r="AJ138" s="126" t="s">
        <v>41</v>
      </c>
      <c r="AK138" s="25"/>
      <c r="AL138" s="15"/>
      <c r="AM138" s="15"/>
      <c r="AN138" s="15"/>
      <c r="AO138" s="16"/>
      <c r="AP138" s="57"/>
    </row>
    <row r="139" spans="1:42" x14ac:dyDescent="0.2">
      <c r="A139" s="127"/>
      <c r="B139" s="25"/>
      <c r="C139" s="15"/>
      <c r="D139" s="15"/>
      <c r="E139" s="15"/>
      <c r="F139" s="16"/>
      <c r="G139" s="22"/>
      <c r="H139" s="127"/>
      <c r="I139" s="25"/>
      <c r="J139" s="15"/>
      <c r="K139" s="15"/>
      <c r="L139" s="15"/>
      <c r="M139" s="16"/>
      <c r="N139" s="22"/>
      <c r="O139" s="127"/>
      <c r="P139" s="25"/>
      <c r="Q139" s="15"/>
      <c r="R139" s="15"/>
      <c r="S139" s="15"/>
      <c r="T139" s="16"/>
      <c r="U139" s="22"/>
      <c r="V139" s="127"/>
      <c r="W139" s="25"/>
      <c r="X139" s="15"/>
      <c r="Y139" s="15"/>
      <c r="Z139" s="15"/>
      <c r="AA139" s="16"/>
      <c r="AB139" s="22"/>
      <c r="AC139" s="127"/>
      <c r="AD139" s="25"/>
      <c r="AE139" s="15"/>
      <c r="AF139" s="15"/>
      <c r="AG139" s="15"/>
      <c r="AH139" s="16"/>
      <c r="AI139" s="22"/>
      <c r="AJ139" s="127"/>
      <c r="AK139" s="25"/>
      <c r="AL139" s="15"/>
      <c r="AM139" s="15"/>
      <c r="AN139" s="15"/>
      <c r="AO139" s="16"/>
      <c r="AP139" s="57"/>
    </row>
    <row r="140" spans="1:42" x14ac:dyDescent="0.2">
      <c r="A140" s="126" t="s">
        <v>52</v>
      </c>
      <c r="B140" s="25"/>
      <c r="C140" s="15"/>
      <c r="D140" s="15"/>
      <c r="E140" s="15"/>
      <c r="F140" s="16"/>
      <c r="G140" s="22"/>
      <c r="H140" s="126" t="s">
        <v>52</v>
      </c>
      <c r="I140" s="25"/>
      <c r="J140" s="15"/>
      <c r="K140" s="15"/>
      <c r="L140" s="15"/>
      <c r="M140" s="16"/>
      <c r="N140" s="22"/>
      <c r="O140" s="126" t="s">
        <v>52</v>
      </c>
      <c r="P140" s="25"/>
      <c r="Q140" s="15"/>
      <c r="R140" s="15"/>
      <c r="S140" s="15"/>
      <c r="T140" s="16"/>
      <c r="U140" s="22"/>
      <c r="V140" s="126" t="s">
        <v>52</v>
      </c>
      <c r="W140" s="25"/>
      <c r="X140" s="15"/>
      <c r="Y140" s="15"/>
      <c r="Z140" s="15"/>
      <c r="AA140" s="16"/>
      <c r="AB140" s="22"/>
      <c r="AC140" s="126" t="s">
        <v>52</v>
      </c>
      <c r="AD140" s="25"/>
      <c r="AE140" s="15"/>
      <c r="AF140" s="15"/>
      <c r="AG140" s="15"/>
      <c r="AH140" s="16"/>
      <c r="AI140" s="22"/>
      <c r="AJ140" s="126" t="s">
        <v>52</v>
      </c>
      <c r="AK140" s="25"/>
      <c r="AL140" s="15"/>
      <c r="AM140" s="15"/>
      <c r="AN140" s="15"/>
      <c r="AO140" s="16"/>
      <c r="AP140" s="57"/>
    </row>
    <row r="141" spans="1:42" ht="13.5" thickBot="1" x14ac:dyDescent="0.25">
      <c r="A141" s="127"/>
      <c r="B141" s="30"/>
      <c r="C141" s="31"/>
      <c r="D141" s="31"/>
      <c r="E141" s="31"/>
      <c r="F141" s="32"/>
      <c r="G141" s="22"/>
      <c r="H141" s="127"/>
      <c r="I141" s="30"/>
      <c r="J141" s="31"/>
      <c r="K141" s="31"/>
      <c r="L141" s="31"/>
      <c r="M141" s="32"/>
      <c r="N141" s="22"/>
      <c r="O141" s="127"/>
      <c r="P141" s="30"/>
      <c r="Q141" s="31"/>
      <c r="R141" s="31"/>
      <c r="S141" s="31"/>
      <c r="T141" s="32"/>
      <c r="U141" s="22"/>
      <c r="V141" s="127"/>
      <c r="W141" s="30"/>
      <c r="X141" s="31"/>
      <c r="Y141" s="31"/>
      <c r="Z141" s="31"/>
      <c r="AA141" s="32"/>
      <c r="AB141" s="22"/>
      <c r="AC141" s="127"/>
      <c r="AD141" s="30"/>
      <c r="AE141" s="31"/>
      <c r="AF141" s="31"/>
      <c r="AG141" s="31"/>
      <c r="AH141" s="32"/>
      <c r="AI141" s="22"/>
      <c r="AJ141" s="127"/>
      <c r="AK141" s="30"/>
      <c r="AL141" s="31"/>
      <c r="AM141" s="31"/>
      <c r="AN141" s="31"/>
      <c r="AO141" s="32"/>
      <c r="AP141" s="57"/>
    </row>
    <row r="142" spans="1:42" ht="14.25" thickTop="1" thickBot="1" x14ac:dyDescent="0.25">
      <c r="A142" s="21" t="s">
        <v>10</v>
      </c>
      <c r="B142" s="19">
        <f>SUM(B118:B141)</f>
        <v>0</v>
      </c>
      <c r="C142" s="19">
        <f>SUM(C118:C141)</f>
        <v>0</v>
      </c>
      <c r="D142" s="19">
        <f>SUM(D118:D141)</f>
        <v>0</v>
      </c>
      <c r="E142" s="19">
        <f>SUM(E118:E141)</f>
        <v>0</v>
      </c>
      <c r="F142" s="19">
        <f>SUM(F118:F141)</f>
        <v>0</v>
      </c>
      <c r="G142" s="22"/>
      <c r="H142" s="21" t="s">
        <v>10</v>
      </c>
      <c r="I142" s="19">
        <f>SUM(I118:I141)</f>
        <v>0</v>
      </c>
      <c r="J142" s="19">
        <f>SUM(J118:J141)</f>
        <v>0</v>
      </c>
      <c r="K142" s="19">
        <f>SUM(K118:K141)</f>
        <v>0</v>
      </c>
      <c r="L142" s="19">
        <f>SUM(L118:L141)</f>
        <v>0</v>
      </c>
      <c r="M142" s="19">
        <f>SUM(M118:M141)</f>
        <v>0</v>
      </c>
      <c r="N142" s="22"/>
      <c r="O142" s="21" t="s">
        <v>10</v>
      </c>
      <c r="P142" s="19">
        <f>SUM(P118:P141)</f>
        <v>0</v>
      </c>
      <c r="Q142" s="19">
        <f>SUM(Q118:Q141)</f>
        <v>0</v>
      </c>
      <c r="R142" s="19">
        <f>SUM(R118:R141)</f>
        <v>0</v>
      </c>
      <c r="S142" s="19">
        <f>SUM(S118:S141)</f>
        <v>0</v>
      </c>
      <c r="T142" s="19">
        <f>SUM(T118:T141)</f>
        <v>0</v>
      </c>
      <c r="U142" s="22"/>
      <c r="V142" s="21" t="s">
        <v>10</v>
      </c>
      <c r="W142" s="19">
        <f>SUM(W118:W141)</f>
        <v>0</v>
      </c>
      <c r="X142" s="19">
        <f>SUM(X118:X141)</f>
        <v>0</v>
      </c>
      <c r="Y142" s="19">
        <f>SUM(Y118:Y141)</f>
        <v>0</v>
      </c>
      <c r="Z142" s="19">
        <f>SUM(Z118:Z141)</f>
        <v>0</v>
      </c>
      <c r="AA142" s="19">
        <f>SUM(AA118:AA141)</f>
        <v>0</v>
      </c>
      <c r="AB142" s="22"/>
      <c r="AC142" s="21" t="s">
        <v>10</v>
      </c>
      <c r="AD142" s="19">
        <f>SUM(AD118:AD141)</f>
        <v>0</v>
      </c>
      <c r="AE142" s="19">
        <f>SUM(AE118:AE141)</f>
        <v>0</v>
      </c>
      <c r="AF142" s="19">
        <f>SUM(AF118:AF141)</f>
        <v>0</v>
      </c>
      <c r="AG142" s="19">
        <f>SUM(AG118:AG141)</f>
        <v>0</v>
      </c>
      <c r="AH142" s="19">
        <f>SUM(AH118:AH141)</f>
        <v>0</v>
      </c>
      <c r="AI142" s="22"/>
      <c r="AJ142" s="21" t="s">
        <v>10</v>
      </c>
      <c r="AK142" s="19">
        <f>SUM(AK118:AK141)</f>
        <v>0</v>
      </c>
      <c r="AL142" s="19">
        <f>SUM(AL118:AL141)</f>
        <v>0</v>
      </c>
      <c r="AM142" s="19">
        <f>SUM(AM118:AM141)</f>
        <v>0</v>
      </c>
      <c r="AN142" s="19">
        <f>SUM(AN118:AN141)</f>
        <v>0</v>
      </c>
      <c r="AO142" s="19">
        <f>SUM(AO118:AO141)</f>
        <v>0</v>
      </c>
      <c r="AP142" s="57"/>
    </row>
    <row r="143" spans="1:42" ht="13.5" thickTop="1" x14ac:dyDescent="0.2">
      <c r="A143" s="26"/>
      <c r="B143" s="27"/>
      <c r="C143" s="27"/>
      <c r="D143" s="27"/>
      <c r="E143" s="27"/>
      <c r="F143" s="27"/>
      <c r="G143" s="23"/>
      <c r="H143" s="26"/>
      <c r="I143" s="27"/>
      <c r="J143" s="27"/>
      <c r="K143" s="27"/>
      <c r="L143" s="27"/>
      <c r="M143" s="27"/>
      <c r="N143" s="23"/>
      <c r="O143" s="26"/>
      <c r="P143" s="27"/>
      <c r="Q143" s="27"/>
      <c r="R143" s="27"/>
      <c r="S143" s="27"/>
      <c r="T143" s="27"/>
      <c r="U143" s="23"/>
      <c r="V143" s="26"/>
      <c r="W143" s="27"/>
      <c r="X143" s="27"/>
      <c r="Y143" s="27"/>
      <c r="Z143" s="27"/>
      <c r="AA143" s="27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57"/>
    </row>
  </sheetData>
  <sheetProtection algorithmName="SHA-512" hashValue="rkOwqm4hWh48ah2otMa/nrGyLpplLEUmsnuobE70IiDXx2G5ZIsoUY3pwkLqVo6Xo6rkWCLmtT3tIvUItQPQ2A==" saltValue="5/8vdn6A8RthvQcrCWwndQ==" spinCount="100000" sheet="1" objects="1" scenarios="1"/>
  <mergeCells count="391">
    <mergeCell ref="AC108:AC109"/>
    <mergeCell ref="AJ108:AJ109"/>
    <mergeCell ref="AC110:AC111"/>
    <mergeCell ref="AJ110:AJ111"/>
    <mergeCell ref="AC112:AC113"/>
    <mergeCell ref="AJ112:AJ113"/>
    <mergeCell ref="A110:A111"/>
    <mergeCell ref="H110:H111"/>
    <mergeCell ref="O110:O111"/>
    <mergeCell ref="V110:V111"/>
    <mergeCell ref="A108:A109"/>
    <mergeCell ref="H108:H109"/>
    <mergeCell ref="O108:O109"/>
    <mergeCell ref="V108:V109"/>
    <mergeCell ref="A112:A113"/>
    <mergeCell ref="H112:H113"/>
    <mergeCell ref="O112:O113"/>
    <mergeCell ref="V112:V113"/>
    <mergeCell ref="AJ100:AJ101"/>
    <mergeCell ref="AC102:AC103"/>
    <mergeCell ref="AJ102:AJ103"/>
    <mergeCell ref="AC104:AC105"/>
    <mergeCell ref="AJ104:AJ105"/>
    <mergeCell ref="AC106:AC107"/>
    <mergeCell ref="AJ106:AJ107"/>
    <mergeCell ref="A104:A105"/>
    <mergeCell ref="H104:H105"/>
    <mergeCell ref="A106:A107"/>
    <mergeCell ref="H106:H107"/>
    <mergeCell ref="O106:O107"/>
    <mergeCell ref="V106:V107"/>
    <mergeCell ref="O104:O105"/>
    <mergeCell ref="V104:V105"/>
    <mergeCell ref="A102:A103"/>
    <mergeCell ref="H102:H103"/>
    <mergeCell ref="O102:O103"/>
    <mergeCell ref="V102:V103"/>
    <mergeCell ref="A100:A101"/>
    <mergeCell ref="H100:H101"/>
    <mergeCell ref="O100:O101"/>
    <mergeCell ref="V100:V101"/>
    <mergeCell ref="AC100:AC101"/>
    <mergeCell ref="AC96:AC97"/>
    <mergeCell ref="AJ96:AJ97"/>
    <mergeCell ref="AC98:AC99"/>
    <mergeCell ref="AJ98:AJ99"/>
    <mergeCell ref="A96:A97"/>
    <mergeCell ref="H96:H97"/>
    <mergeCell ref="A98:A99"/>
    <mergeCell ref="H98:H99"/>
    <mergeCell ref="O98:O99"/>
    <mergeCell ref="V98:V99"/>
    <mergeCell ref="O96:O97"/>
    <mergeCell ref="V96:V97"/>
    <mergeCell ref="O94:O95"/>
    <mergeCell ref="V94:V95"/>
    <mergeCell ref="A92:A93"/>
    <mergeCell ref="H92:H93"/>
    <mergeCell ref="O92:O93"/>
    <mergeCell ref="V92:V93"/>
    <mergeCell ref="AC92:AC93"/>
    <mergeCell ref="AJ92:AJ93"/>
    <mergeCell ref="AC94:AC95"/>
    <mergeCell ref="AJ94:AJ95"/>
    <mergeCell ref="A1:AO2"/>
    <mergeCell ref="A4:F4"/>
    <mergeCell ref="H4:M4"/>
    <mergeCell ref="O4:T4"/>
    <mergeCell ref="V4:AA4"/>
    <mergeCell ref="AC4:AH4"/>
    <mergeCell ref="AJ4:AO4"/>
    <mergeCell ref="V22:V23"/>
    <mergeCell ref="AC88:AH88"/>
    <mergeCell ref="AJ88:AO88"/>
    <mergeCell ref="A88:F88"/>
    <mergeCell ref="H88:M88"/>
    <mergeCell ref="AJ6:AJ7"/>
    <mergeCell ref="AC8:AC9"/>
    <mergeCell ref="AJ8:AJ9"/>
    <mergeCell ref="AC12:AC13"/>
    <mergeCell ref="AJ12:AJ13"/>
    <mergeCell ref="AC10:AC11"/>
    <mergeCell ref="AJ10:AJ11"/>
    <mergeCell ref="A8:A9"/>
    <mergeCell ref="H8:H9"/>
    <mergeCell ref="O8:O9"/>
    <mergeCell ref="V8:V9"/>
    <mergeCell ref="A10:A11"/>
    <mergeCell ref="AC6:AC7"/>
    <mergeCell ref="A20:A21"/>
    <mergeCell ref="H20:H21"/>
    <mergeCell ref="O20:O21"/>
    <mergeCell ref="V20:V21"/>
    <mergeCell ref="O18:O19"/>
    <mergeCell ref="V18:V19"/>
    <mergeCell ref="AC14:AC15"/>
    <mergeCell ref="H10:H11"/>
    <mergeCell ref="A6:A7"/>
    <mergeCell ref="H6:H7"/>
    <mergeCell ref="O6:O7"/>
    <mergeCell ref="V6:V7"/>
    <mergeCell ref="A12:A13"/>
    <mergeCell ref="H12:H13"/>
    <mergeCell ref="O12:O13"/>
    <mergeCell ref="V12:V13"/>
    <mergeCell ref="O10:O11"/>
    <mergeCell ref="V10:V11"/>
    <mergeCell ref="AJ14:AJ15"/>
    <mergeCell ref="AC16:AC17"/>
    <mergeCell ref="AJ16:AJ17"/>
    <mergeCell ref="AC20:AC21"/>
    <mergeCell ref="AJ20:AJ21"/>
    <mergeCell ref="AC18:AC19"/>
    <mergeCell ref="AJ18:AJ19"/>
    <mergeCell ref="A16:A17"/>
    <mergeCell ref="H16:H17"/>
    <mergeCell ref="O16:O17"/>
    <mergeCell ref="V16:V17"/>
    <mergeCell ref="A18:A19"/>
    <mergeCell ref="H18:H19"/>
    <mergeCell ref="A14:A15"/>
    <mergeCell ref="H14:H15"/>
    <mergeCell ref="O14:O15"/>
    <mergeCell ref="V14:V15"/>
    <mergeCell ref="A28:A29"/>
    <mergeCell ref="H28:H29"/>
    <mergeCell ref="O28:O29"/>
    <mergeCell ref="V28:V29"/>
    <mergeCell ref="AC26:AC27"/>
    <mergeCell ref="AJ26:AJ27"/>
    <mergeCell ref="AC28:AC29"/>
    <mergeCell ref="AJ28:AJ29"/>
    <mergeCell ref="AJ22:AJ23"/>
    <mergeCell ref="A24:A25"/>
    <mergeCell ref="H24:H25"/>
    <mergeCell ref="O24:O25"/>
    <mergeCell ref="V24:V25"/>
    <mergeCell ref="AC24:AC25"/>
    <mergeCell ref="AJ24:AJ25"/>
    <mergeCell ref="A22:A23"/>
    <mergeCell ref="H22:H23"/>
    <mergeCell ref="O22:O23"/>
    <mergeCell ref="AC22:AC23"/>
    <mergeCell ref="A26:A27"/>
    <mergeCell ref="H26:H27"/>
    <mergeCell ref="O26:O27"/>
    <mergeCell ref="V26:V27"/>
    <mergeCell ref="AC34:AC35"/>
    <mergeCell ref="AJ34:AJ35"/>
    <mergeCell ref="A32:F32"/>
    <mergeCell ref="H32:M32"/>
    <mergeCell ref="A34:A35"/>
    <mergeCell ref="H34:H35"/>
    <mergeCell ref="O34:O35"/>
    <mergeCell ref="V34:V35"/>
    <mergeCell ref="O32:T32"/>
    <mergeCell ref="V32:AA32"/>
    <mergeCell ref="AJ32:AO32"/>
    <mergeCell ref="AC32:AH32"/>
    <mergeCell ref="A42:A43"/>
    <mergeCell ref="H42:H43"/>
    <mergeCell ref="O42:O43"/>
    <mergeCell ref="V42:V43"/>
    <mergeCell ref="O40:O41"/>
    <mergeCell ref="V40:V41"/>
    <mergeCell ref="AC36:AC37"/>
    <mergeCell ref="AJ36:AJ37"/>
    <mergeCell ref="AC38:AC39"/>
    <mergeCell ref="AJ38:AJ39"/>
    <mergeCell ref="AC42:AC43"/>
    <mergeCell ref="AJ42:AJ43"/>
    <mergeCell ref="AC40:AC41"/>
    <mergeCell ref="AJ40:AJ41"/>
    <mergeCell ref="A38:A39"/>
    <mergeCell ref="H38:H39"/>
    <mergeCell ref="O38:O39"/>
    <mergeCell ref="V38:V39"/>
    <mergeCell ref="A40:A41"/>
    <mergeCell ref="H40:H41"/>
    <mergeCell ref="A36:A37"/>
    <mergeCell ref="H36:H37"/>
    <mergeCell ref="O36:O37"/>
    <mergeCell ref="V36:V37"/>
    <mergeCell ref="AJ44:AJ45"/>
    <mergeCell ref="AC46:AC47"/>
    <mergeCell ref="AJ46:AJ47"/>
    <mergeCell ref="AC50:AC51"/>
    <mergeCell ref="AJ50:AJ51"/>
    <mergeCell ref="A44:A45"/>
    <mergeCell ref="H44:H45"/>
    <mergeCell ref="O44:O45"/>
    <mergeCell ref="V44:V45"/>
    <mergeCell ref="AC48:AC49"/>
    <mergeCell ref="AJ48:AJ49"/>
    <mergeCell ref="A46:A47"/>
    <mergeCell ref="H46:H47"/>
    <mergeCell ref="O46:O47"/>
    <mergeCell ref="V46:V47"/>
    <mergeCell ref="A48:A49"/>
    <mergeCell ref="H48:H49"/>
    <mergeCell ref="A50:A51"/>
    <mergeCell ref="H50:H51"/>
    <mergeCell ref="O50:O51"/>
    <mergeCell ref="V50:V51"/>
    <mergeCell ref="O48:O49"/>
    <mergeCell ref="V48:V49"/>
    <mergeCell ref="AC44:AC45"/>
    <mergeCell ref="A60:F60"/>
    <mergeCell ref="H60:M60"/>
    <mergeCell ref="O60:T60"/>
    <mergeCell ref="V60:AA60"/>
    <mergeCell ref="O56:O57"/>
    <mergeCell ref="V56:V57"/>
    <mergeCell ref="AC52:AC53"/>
    <mergeCell ref="AJ52:AJ53"/>
    <mergeCell ref="AC54:AC55"/>
    <mergeCell ref="AJ54:AJ55"/>
    <mergeCell ref="AC60:AH60"/>
    <mergeCell ref="AJ60:AO60"/>
    <mergeCell ref="AC56:AC57"/>
    <mergeCell ref="AJ56:AJ57"/>
    <mergeCell ref="A54:A55"/>
    <mergeCell ref="H54:H55"/>
    <mergeCell ref="O54:O55"/>
    <mergeCell ref="V54:V55"/>
    <mergeCell ref="A56:A57"/>
    <mergeCell ref="H56:H57"/>
    <mergeCell ref="A52:A53"/>
    <mergeCell ref="H52:H53"/>
    <mergeCell ref="O52:O53"/>
    <mergeCell ref="V52:V53"/>
    <mergeCell ref="AJ62:AJ63"/>
    <mergeCell ref="AC64:AC65"/>
    <mergeCell ref="AJ64:AJ65"/>
    <mergeCell ref="AC68:AC69"/>
    <mergeCell ref="AJ68:AJ69"/>
    <mergeCell ref="A62:A63"/>
    <mergeCell ref="H62:H63"/>
    <mergeCell ref="O62:O63"/>
    <mergeCell ref="V62:V63"/>
    <mergeCell ref="AC66:AC67"/>
    <mergeCell ref="AJ66:AJ67"/>
    <mergeCell ref="A64:A65"/>
    <mergeCell ref="H64:H65"/>
    <mergeCell ref="O64:O65"/>
    <mergeCell ref="V64:V65"/>
    <mergeCell ref="A66:A67"/>
    <mergeCell ref="H66:H67"/>
    <mergeCell ref="A68:A69"/>
    <mergeCell ref="H68:H69"/>
    <mergeCell ref="O68:O69"/>
    <mergeCell ref="V68:V69"/>
    <mergeCell ref="O66:O67"/>
    <mergeCell ref="V66:V67"/>
    <mergeCell ref="AC62:AC63"/>
    <mergeCell ref="AJ70:AJ71"/>
    <mergeCell ref="AC72:AC73"/>
    <mergeCell ref="AJ72:AJ73"/>
    <mergeCell ref="AC76:AC77"/>
    <mergeCell ref="AJ76:AJ77"/>
    <mergeCell ref="A70:A71"/>
    <mergeCell ref="H70:H71"/>
    <mergeCell ref="O70:O71"/>
    <mergeCell ref="V70:V71"/>
    <mergeCell ref="AC74:AC75"/>
    <mergeCell ref="AJ74:AJ75"/>
    <mergeCell ref="A72:A73"/>
    <mergeCell ref="H72:H73"/>
    <mergeCell ref="O72:O73"/>
    <mergeCell ref="V72:V73"/>
    <mergeCell ref="A74:A75"/>
    <mergeCell ref="H74:H75"/>
    <mergeCell ref="A76:A77"/>
    <mergeCell ref="H76:H77"/>
    <mergeCell ref="O76:O77"/>
    <mergeCell ref="V76:V77"/>
    <mergeCell ref="O74:O75"/>
    <mergeCell ref="V74:V75"/>
    <mergeCell ref="AC70:AC71"/>
    <mergeCell ref="AC78:AC79"/>
    <mergeCell ref="AJ78:AJ79"/>
    <mergeCell ref="AC80:AC81"/>
    <mergeCell ref="AJ80:AJ81"/>
    <mergeCell ref="AC84:AC85"/>
    <mergeCell ref="AJ84:AJ85"/>
    <mergeCell ref="A78:A79"/>
    <mergeCell ref="H78:H79"/>
    <mergeCell ref="O78:O79"/>
    <mergeCell ref="V78:V79"/>
    <mergeCell ref="AC82:AC83"/>
    <mergeCell ref="AJ82:AJ83"/>
    <mergeCell ref="A80:A81"/>
    <mergeCell ref="H80:H81"/>
    <mergeCell ref="O80:O81"/>
    <mergeCell ref="V80:V81"/>
    <mergeCell ref="A116:F116"/>
    <mergeCell ref="H116:M116"/>
    <mergeCell ref="O116:T116"/>
    <mergeCell ref="V116:AA116"/>
    <mergeCell ref="AC116:AH116"/>
    <mergeCell ref="AJ116:AO116"/>
    <mergeCell ref="A82:A83"/>
    <mergeCell ref="H82:H83"/>
    <mergeCell ref="A84:A85"/>
    <mergeCell ref="H84:H85"/>
    <mergeCell ref="O84:O85"/>
    <mergeCell ref="V84:V85"/>
    <mergeCell ref="O82:O83"/>
    <mergeCell ref="V82:V83"/>
    <mergeCell ref="O88:T88"/>
    <mergeCell ref="V88:AA88"/>
    <mergeCell ref="A90:A91"/>
    <mergeCell ref="H90:H91"/>
    <mergeCell ref="O90:O91"/>
    <mergeCell ref="V90:V91"/>
    <mergeCell ref="AC90:AC91"/>
    <mergeCell ref="AJ90:AJ91"/>
    <mergeCell ref="A94:A95"/>
    <mergeCell ref="H94:H95"/>
    <mergeCell ref="A120:A121"/>
    <mergeCell ref="H120:H121"/>
    <mergeCell ref="O120:O121"/>
    <mergeCell ref="V120:V121"/>
    <mergeCell ref="AC120:AC121"/>
    <mergeCell ref="AJ120:AJ121"/>
    <mergeCell ref="A118:A119"/>
    <mergeCell ref="H118:H119"/>
    <mergeCell ref="O118:O119"/>
    <mergeCell ref="V118:V119"/>
    <mergeCell ref="AC118:AC119"/>
    <mergeCell ref="AJ118:AJ119"/>
    <mergeCell ref="A124:A125"/>
    <mergeCell ref="H124:H125"/>
    <mergeCell ref="O124:O125"/>
    <mergeCell ref="V124:V125"/>
    <mergeCell ref="AC124:AC125"/>
    <mergeCell ref="AJ124:AJ125"/>
    <mergeCell ref="A122:A123"/>
    <mergeCell ref="H122:H123"/>
    <mergeCell ref="O122:O123"/>
    <mergeCell ref="V122:V123"/>
    <mergeCell ref="AC122:AC123"/>
    <mergeCell ref="AJ122:AJ123"/>
    <mergeCell ref="A128:A129"/>
    <mergeCell ref="H128:H129"/>
    <mergeCell ref="O128:O129"/>
    <mergeCell ref="V128:V129"/>
    <mergeCell ref="AC128:AC129"/>
    <mergeCell ref="AJ128:AJ129"/>
    <mergeCell ref="A126:A127"/>
    <mergeCell ref="H126:H127"/>
    <mergeCell ref="O126:O127"/>
    <mergeCell ref="V126:V127"/>
    <mergeCell ref="AC126:AC127"/>
    <mergeCell ref="AJ126:AJ127"/>
    <mergeCell ref="A132:A133"/>
    <mergeCell ref="H132:H133"/>
    <mergeCell ref="O132:O133"/>
    <mergeCell ref="V132:V133"/>
    <mergeCell ref="AC132:AC133"/>
    <mergeCell ref="AJ132:AJ133"/>
    <mergeCell ref="A130:A131"/>
    <mergeCell ref="H130:H131"/>
    <mergeCell ref="O130:O131"/>
    <mergeCell ref="V130:V131"/>
    <mergeCell ref="AC130:AC131"/>
    <mergeCell ref="AJ130:AJ131"/>
    <mergeCell ref="A136:A137"/>
    <mergeCell ref="H136:H137"/>
    <mergeCell ref="O136:O137"/>
    <mergeCell ref="V136:V137"/>
    <mergeCell ref="AC136:AC137"/>
    <mergeCell ref="AJ136:AJ137"/>
    <mergeCell ref="A134:A135"/>
    <mergeCell ref="H134:H135"/>
    <mergeCell ref="O134:O135"/>
    <mergeCell ref="V134:V135"/>
    <mergeCell ref="AC134:AC135"/>
    <mergeCell ref="AJ134:AJ135"/>
    <mergeCell ref="A140:A141"/>
    <mergeCell ref="H140:H141"/>
    <mergeCell ref="O140:O141"/>
    <mergeCell ref="V140:V141"/>
    <mergeCell ref="AC140:AC141"/>
    <mergeCell ref="AJ140:AJ141"/>
    <mergeCell ref="A138:A139"/>
    <mergeCell ref="H138:H139"/>
    <mergeCell ref="O138:O139"/>
    <mergeCell ref="V138:V139"/>
    <mergeCell ref="AC138:AC139"/>
    <mergeCell ref="AJ138:AJ139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1"/>
  <sheetViews>
    <sheetView zoomScale="80" zoomScaleNormal="80" workbookViewId="0">
      <pane xSplit="1" ySplit="2" topLeftCell="B30" activePane="bottomRight" state="frozen"/>
      <selection pane="topRight" activeCell="B1" sqref="B1"/>
      <selection pane="bottomLeft" activeCell="A3" sqref="A3"/>
      <selection pane="bottomRight" activeCell="O47" sqref="O47"/>
    </sheetView>
  </sheetViews>
  <sheetFormatPr defaultRowHeight="12.75" x14ac:dyDescent="0.2"/>
  <cols>
    <col min="1" max="1" width="35" bestFit="1" customWidth="1"/>
    <col min="2" max="2" width="5.42578125" style="1" bestFit="1" customWidth="1"/>
    <col min="3" max="5" width="5.5703125" style="1" bestFit="1" customWidth="1"/>
    <col min="6" max="13" width="5.42578125" style="1" bestFit="1" customWidth="1"/>
    <col min="14" max="14" width="6.42578125" style="1" bestFit="1" customWidth="1"/>
    <col min="15" max="25" width="5.42578125" style="1" bestFit="1" customWidth="1"/>
    <col min="26" max="26" width="14.7109375" style="1" customWidth="1"/>
    <col min="27" max="27" width="10.5703125" style="1" bestFit="1" customWidth="1"/>
    <col min="28" max="28" width="2.5703125" customWidth="1"/>
    <col min="29" max="29" width="11.7109375" bestFit="1" customWidth="1"/>
    <col min="30" max="30" width="4.140625" bestFit="1" customWidth="1"/>
    <col min="32" max="32" width="11.42578125" customWidth="1"/>
    <col min="33" max="33" width="4.42578125" customWidth="1"/>
  </cols>
  <sheetData>
    <row r="1" spans="1:34" ht="39.950000000000003" customHeight="1" thickTop="1" thickBot="1" x14ac:dyDescent="0.25">
      <c r="A1" s="164" t="s">
        <v>117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6"/>
      <c r="AA1" s="167"/>
      <c r="AC1" s="144" t="s">
        <v>67</v>
      </c>
      <c r="AD1" s="145"/>
    </row>
    <row r="2" spans="1:34" ht="13.5" customHeight="1" thickTop="1" thickBot="1" x14ac:dyDescent="0.25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70"/>
      <c r="AA2" s="171"/>
      <c r="AC2" s="11" t="s">
        <v>11</v>
      </c>
      <c r="AD2" s="98">
        <v>24</v>
      </c>
    </row>
    <row r="3" spans="1:34" ht="17.25" customHeight="1" thickTop="1" thickBot="1" x14ac:dyDescent="0.25">
      <c r="A3" s="158" t="s">
        <v>54</v>
      </c>
      <c r="B3" s="157" t="s">
        <v>55</v>
      </c>
      <c r="C3" s="157"/>
      <c r="D3" s="157" t="s">
        <v>56</v>
      </c>
      <c r="E3" s="157"/>
      <c r="F3" s="159" t="s">
        <v>57</v>
      </c>
      <c r="G3" s="157"/>
      <c r="H3" s="157" t="s">
        <v>58</v>
      </c>
      <c r="I3" s="157"/>
      <c r="J3" s="157" t="s">
        <v>59</v>
      </c>
      <c r="K3" s="157"/>
      <c r="L3" s="157" t="s">
        <v>60</v>
      </c>
      <c r="M3" s="157"/>
      <c r="N3" s="157" t="s">
        <v>61</v>
      </c>
      <c r="O3" s="157"/>
      <c r="P3" s="157" t="s">
        <v>62</v>
      </c>
      <c r="Q3" s="157"/>
      <c r="R3" s="157" t="s">
        <v>63</v>
      </c>
      <c r="S3" s="157"/>
      <c r="T3" s="157" t="s">
        <v>64</v>
      </c>
      <c r="U3" s="157"/>
      <c r="V3" s="157" t="s">
        <v>65</v>
      </c>
      <c r="W3" s="157"/>
      <c r="X3" s="157" t="s">
        <v>66</v>
      </c>
      <c r="Y3" s="157"/>
      <c r="Z3" s="162" t="s">
        <v>83</v>
      </c>
      <c r="AA3" s="160" t="s">
        <v>10</v>
      </c>
      <c r="AC3" s="11" t="s">
        <v>12</v>
      </c>
      <c r="AD3" s="98">
        <v>23</v>
      </c>
    </row>
    <row r="4" spans="1:34" ht="17.25" thickTop="1" thickBot="1" x14ac:dyDescent="0.25">
      <c r="A4" s="158"/>
      <c r="B4" s="11" t="s">
        <v>68</v>
      </c>
      <c r="C4" s="11" t="s">
        <v>69</v>
      </c>
      <c r="D4" s="11" t="s">
        <v>68</v>
      </c>
      <c r="E4" s="11" t="s">
        <v>69</v>
      </c>
      <c r="F4" s="40" t="s">
        <v>68</v>
      </c>
      <c r="G4" s="11" t="s">
        <v>69</v>
      </c>
      <c r="H4" s="11" t="s">
        <v>68</v>
      </c>
      <c r="I4" s="11" t="s">
        <v>69</v>
      </c>
      <c r="J4" s="11" t="s">
        <v>68</v>
      </c>
      <c r="K4" s="11" t="s">
        <v>69</v>
      </c>
      <c r="L4" s="11" t="s">
        <v>68</v>
      </c>
      <c r="M4" s="11" t="s">
        <v>69</v>
      </c>
      <c r="N4" s="11" t="s">
        <v>68</v>
      </c>
      <c r="O4" s="11" t="s">
        <v>69</v>
      </c>
      <c r="P4" s="11" t="s">
        <v>68</v>
      </c>
      <c r="Q4" s="11" t="s">
        <v>69</v>
      </c>
      <c r="R4" s="11" t="s">
        <v>68</v>
      </c>
      <c r="S4" s="11" t="s">
        <v>69</v>
      </c>
      <c r="T4" s="11" t="s">
        <v>68</v>
      </c>
      <c r="U4" s="11" t="s">
        <v>69</v>
      </c>
      <c r="V4" s="11" t="s">
        <v>68</v>
      </c>
      <c r="W4" s="11" t="s">
        <v>69</v>
      </c>
      <c r="X4" s="11" t="s">
        <v>68</v>
      </c>
      <c r="Y4" s="11" t="s">
        <v>69</v>
      </c>
      <c r="Z4" s="163"/>
      <c r="AA4" s="161"/>
      <c r="AC4" s="11" t="s">
        <v>13</v>
      </c>
      <c r="AD4" s="98">
        <v>22</v>
      </c>
      <c r="AF4" s="2"/>
      <c r="AG4" s="2"/>
      <c r="AH4" s="2"/>
    </row>
    <row r="5" spans="1:34" ht="15" customHeight="1" thickTop="1" thickBot="1" x14ac:dyDescent="0.25">
      <c r="A5" s="155" t="s">
        <v>104</v>
      </c>
      <c r="B5" s="38">
        <v>14</v>
      </c>
      <c r="C5" s="39"/>
      <c r="D5" s="38">
        <v>14</v>
      </c>
      <c r="E5" s="39">
        <v>1</v>
      </c>
      <c r="F5" s="38">
        <v>17</v>
      </c>
      <c r="G5" s="39">
        <v>5</v>
      </c>
      <c r="H5" s="38">
        <v>14</v>
      </c>
      <c r="I5" s="39"/>
      <c r="J5" s="38">
        <v>20</v>
      </c>
      <c r="K5" s="39">
        <v>14</v>
      </c>
      <c r="L5" s="38">
        <v>16</v>
      </c>
      <c r="M5" s="39">
        <v>3</v>
      </c>
      <c r="N5" s="38">
        <v>14</v>
      </c>
      <c r="O5" s="39">
        <v>1</v>
      </c>
      <c r="P5" s="38">
        <v>17</v>
      </c>
      <c r="Q5" s="39">
        <v>12</v>
      </c>
      <c r="R5" s="38">
        <v>20</v>
      </c>
      <c r="S5" s="39">
        <v>7</v>
      </c>
      <c r="T5" s="38">
        <v>14</v>
      </c>
      <c r="U5" s="39">
        <v>2</v>
      </c>
      <c r="V5" s="38">
        <v>16</v>
      </c>
      <c r="W5" s="39">
        <v>3</v>
      </c>
      <c r="X5" s="38">
        <v>11</v>
      </c>
      <c r="Y5" s="39"/>
      <c r="Z5" s="150">
        <f>Penalidades!$N3</f>
        <v>32</v>
      </c>
      <c r="AA5" s="152">
        <f>SUM(B6:Y6)-Z5</f>
        <v>203</v>
      </c>
      <c r="AC5" s="11" t="s">
        <v>14</v>
      </c>
      <c r="AD5" s="116">
        <v>21</v>
      </c>
      <c r="AF5" s="41"/>
      <c r="AG5" s="41"/>
      <c r="AH5" s="2"/>
    </row>
    <row r="6" spans="1:34" ht="15" customHeight="1" thickTop="1" thickBot="1" x14ac:dyDescent="0.25">
      <c r="A6" s="156"/>
      <c r="B6" s="153">
        <f>B5+C5</f>
        <v>14</v>
      </c>
      <c r="C6" s="154"/>
      <c r="D6" s="153">
        <f>D5+E5</f>
        <v>15</v>
      </c>
      <c r="E6" s="154"/>
      <c r="F6" s="153">
        <f>F5+G5</f>
        <v>22</v>
      </c>
      <c r="G6" s="154"/>
      <c r="H6" s="153">
        <f>H5+I5</f>
        <v>14</v>
      </c>
      <c r="I6" s="154"/>
      <c r="J6" s="153">
        <f>J5+K5</f>
        <v>34</v>
      </c>
      <c r="K6" s="154"/>
      <c r="L6" s="153">
        <f>L5+M5</f>
        <v>19</v>
      </c>
      <c r="M6" s="154"/>
      <c r="N6" s="153">
        <f>N5+O5</f>
        <v>15</v>
      </c>
      <c r="O6" s="154"/>
      <c r="P6" s="153">
        <f>P5+Q5</f>
        <v>29</v>
      </c>
      <c r="Q6" s="154"/>
      <c r="R6" s="153">
        <f>R5+S5</f>
        <v>27</v>
      </c>
      <c r="S6" s="154"/>
      <c r="T6" s="153">
        <f>T5+U5</f>
        <v>16</v>
      </c>
      <c r="U6" s="154"/>
      <c r="V6" s="153">
        <f>V5+W5</f>
        <v>19</v>
      </c>
      <c r="W6" s="154"/>
      <c r="X6" s="153">
        <f>X5+Y5</f>
        <v>11</v>
      </c>
      <c r="Y6" s="154"/>
      <c r="Z6" s="151"/>
      <c r="AA6" s="152"/>
      <c r="AC6" s="11" t="s">
        <v>15</v>
      </c>
      <c r="AD6" s="116">
        <v>20</v>
      </c>
      <c r="AF6" s="41"/>
      <c r="AG6" s="41"/>
      <c r="AH6" s="2"/>
    </row>
    <row r="7" spans="1:34" ht="15" customHeight="1" thickTop="1" thickBot="1" x14ac:dyDescent="0.25">
      <c r="A7" s="155" t="s">
        <v>105</v>
      </c>
      <c r="B7" s="38">
        <v>22</v>
      </c>
      <c r="C7" s="39">
        <v>12</v>
      </c>
      <c r="D7" s="38">
        <v>16</v>
      </c>
      <c r="E7" s="39">
        <v>4</v>
      </c>
      <c r="F7" s="38">
        <v>23</v>
      </c>
      <c r="G7" s="39">
        <v>8</v>
      </c>
      <c r="H7" s="38">
        <v>15</v>
      </c>
      <c r="I7" s="39">
        <v>2</v>
      </c>
      <c r="J7" s="38">
        <v>24</v>
      </c>
      <c r="K7" s="39">
        <v>8</v>
      </c>
      <c r="L7" s="38">
        <v>19</v>
      </c>
      <c r="M7" s="39">
        <v>10</v>
      </c>
      <c r="N7" s="38">
        <v>23</v>
      </c>
      <c r="O7" s="39">
        <v>12</v>
      </c>
      <c r="P7" s="38"/>
      <c r="Q7" s="39"/>
      <c r="R7" s="38"/>
      <c r="S7" s="39"/>
      <c r="T7" s="38"/>
      <c r="U7" s="39"/>
      <c r="V7" s="38"/>
      <c r="W7" s="39"/>
      <c r="X7" s="38"/>
      <c r="Y7" s="39"/>
      <c r="Z7" s="150">
        <f>Penalidades!$N4</f>
        <v>36</v>
      </c>
      <c r="AA7" s="152">
        <f>SUM(B8:Y8)-Z7</f>
        <v>162</v>
      </c>
      <c r="AC7" s="11" t="s">
        <v>16</v>
      </c>
      <c r="AD7" s="116">
        <v>19</v>
      </c>
      <c r="AF7" s="41"/>
      <c r="AG7" s="41"/>
      <c r="AH7" s="2"/>
    </row>
    <row r="8" spans="1:34" ht="15" customHeight="1" thickTop="1" thickBot="1" x14ac:dyDescent="0.25">
      <c r="A8" s="156"/>
      <c r="B8" s="153">
        <f>B7+C7</f>
        <v>34</v>
      </c>
      <c r="C8" s="154"/>
      <c r="D8" s="153">
        <f>D7+E7</f>
        <v>20</v>
      </c>
      <c r="E8" s="154"/>
      <c r="F8" s="153">
        <f>F7+G7</f>
        <v>31</v>
      </c>
      <c r="G8" s="154"/>
      <c r="H8" s="153">
        <f>H7+I7</f>
        <v>17</v>
      </c>
      <c r="I8" s="154"/>
      <c r="J8" s="153">
        <f>J7+K7</f>
        <v>32</v>
      </c>
      <c r="K8" s="154"/>
      <c r="L8" s="153">
        <f>L7+M7</f>
        <v>29</v>
      </c>
      <c r="M8" s="154"/>
      <c r="N8" s="153">
        <f>N7+O7</f>
        <v>35</v>
      </c>
      <c r="O8" s="154"/>
      <c r="P8" s="153">
        <f>P7+Q7</f>
        <v>0</v>
      </c>
      <c r="Q8" s="154"/>
      <c r="R8" s="153">
        <f>R7+S7</f>
        <v>0</v>
      </c>
      <c r="S8" s="154"/>
      <c r="T8" s="153">
        <f>T7+U7</f>
        <v>0</v>
      </c>
      <c r="U8" s="154"/>
      <c r="V8" s="153">
        <f>V7+W7</f>
        <v>0</v>
      </c>
      <c r="W8" s="154"/>
      <c r="X8" s="153">
        <f>X7+Y7</f>
        <v>0</v>
      </c>
      <c r="Y8" s="154"/>
      <c r="Z8" s="151"/>
      <c r="AA8" s="152"/>
      <c r="AC8" s="11" t="s">
        <v>17</v>
      </c>
      <c r="AD8" s="116">
        <v>18</v>
      </c>
      <c r="AF8" s="41"/>
      <c r="AG8" s="41"/>
      <c r="AH8" s="2"/>
    </row>
    <row r="9" spans="1:34" ht="15" customHeight="1" thickTop="1" thickBot="1" x14ac:dyDescent="0.25">
      <c r="A9" s="155" t="s">
        <v>106</v>
      </c>
      <c r="B9" s="38">
        <v>9</v>
      </c>
      <c r="C9" s="39"/>
      <c r="D9" s="38">
        <v>17</v>
      </c>
      <c r="E9" s="39">
        <v>5</v>
      </c>
      <c r="F9" s="38">
        <v>12</v>
      </c>
      <c r="G9" s="39"/>
      <c r="H9" s="38">
        <v>16</v>
      </c>
      <c r="I9" s="39">
        <v>4</v>
      </c>
      <c r="J9" s="38">
        <v>21</v>
      </c>
      <c r="K9" s="39">
        <v>6</v>
      </c>
      <c r="L9" s="38">
        <v>13</v>
      </c>
      <c r="M9" s="39">
        <v>1</v>
      </c>
      <c r="N9" s="38">
        <v>22</v>
      </c>
      <c r="O9" s="39">
        <v>9</v>
      </c>
      <c r="P9" s="38">
        <v>20</v>
      </c>
      <c r="Q9" s="39">
        <v>10</v>
      </c>
      <c r="R9" s="38">
        <v>19</v>
      </c>
      <c r="S9" s="39">
        <v>6</v>
      </c>
      <c r="T9" s="38">
        <v>18</v>
      </c>
      <c r="U9" s="39">
        <v>6</v>
      </c>
      <c r="V9" s="38">
        <v>17</v>
      </c>
      <c r="W9" s="39">
        <v>5</v>
      </c>
      <c r="X9" s="38">
        <v>13</v>
      </c>
      <c r="Y9" s="39">
        <v>2</v>
      </c>
      <c r="Z9" s="150">
        <f>Penalidades!$N5</f>
        <v>10</v>
      </c>
      <c r="AA9" s="152">
        <f>SUM(B10:Y10)-Z9</f>
        <v>241</v>
      </c>
      <c r="AC9" s="11" t="s">
        <v>18</v>
      </c>
      <c r="AD9" s="116">
        <v>17</v>
      </c>
      <c r="AF9" s="41"/>
      <c r="AG9" s="41"/>
      <c r="AH9" s="2"/>
    </row>
    <row r="10" spans="1:34" ht="15" customHeight="1" thickTop="1" thickBot="1" x14ac:dyDescent="0.25">
      <c r="A10" s="156"/>
      <c r="B10" s="153">
        <f>B9+C9</f>
        <v>9</v>
      </c>
      <c r="C10" s="154"/>
      <c r="D10" s="153">
        <f>D9+E9</f>
        <v>22</v>
      </c>
      <c r="E10" s="154"/>
      <c r="F10" s="153">
        <f>F9+G9</f>
        <v>12</v>
      </c>
      <c r="G10" s="154"/>
      <c r="H10" s="153">
        <f>H9+I9</f>
        <v>20</v>
      </c>
      <c r="I10" s="154"/>
      <c r="J10" s="153">
        <f>J9+K9</f>
        <v>27</v>
      </c>
      <c r="K10" s="154"/>
      <c r="L10" s="153">
        <f>L9+M9</f>
        <v>14</v>
      </c>
      <c r="M10" s="154"/>
      <c r="N10" s="153">
        <f>N9+O9</f>
        <v>31</v>
      </c>
      <c r="O10" s="154"/>
      <c r="P10" s="153">
        <f>P9+Q9</f>
        <v>30</v>
      </c>
      <c r="Q10" s="154"/>
      <c r="R10" s="153">
        <f>R9+S9</f>
        <v>25</v>
      </c>
      <c r="S10" s="154"/>
      <c r="T10" s="153">
        <f>T9+U9</f>
        <v>24</v>
      </c>
      <c r="U10" s="154"/>
      <c r="V10" s="153">
        <f>V9+W9</f>
        <v>22</v>
      </c>
      <c r="W10" s="154"/>
      <c r="X10" s="153">
        <f>X9+Y9</f>
        <v>15</v>
      </c>
      <c r="Y10" s="154"/>
      <c r="Z10" s="151"/>
      <c r="AA10" s="152"/>
      <c r="AC10" s="11" t="s">
        <v>21</v>
      </c>
      <c r="AD10" s="116">
        <v>16</v>
      </c>
      <c r="AF10" s="41"/>
      <c r="AG10" s="41"/>
      <c r="AH10" s="2"/>
    </row>
    <row r="11" spans="1:34" ht="15" customHeight="1" thickTop="1" thickBot="1" x14ac:dyDescent="0.25">
      <c r="A11" s="155" t="s">
        <v>107</v>
      </c>
      <c r="B11" s="38">
        <v>19</v>
      </c>
      <c r="C11" s="39">
        <v>5</v>
      </c>
      <c r="D11" s="38">
        <v>23</v>
      </c>
      <c r="E11" s="39">
        <v>10</v>
      </c>
      <c r="F11" s="38">
        <v>24</v>
      </c>
      <c r="G11" s="39">
        <v>14</v>
      </c>
      <c r="H11" s="38">
        <v>23</v>
      </c>
      <c r="I11" s="39">
        <v>14</v>
      </c>
      <c r="J11" s="38"/>
      <c r="K11" s="39"/>
      <c r="L11" s="38"/>
      <c r="M11" s="39"/>
      <c r="N11" s="38"/>
      <c r="O11" s="39"/>
      <c r="P11" s="38"/>
      <c r="Q11" s="39"/>
      <c r="R11" s="38"/>
      <c r="S11" s="39"/>
      <c r="T11" s="38"/>
      <c r="U11" s="39"/>
      <c r="V11" s="38"/>
      <c r="W11" s="39"/>
      <c r="X11" s="38"/>
      <c r="Y11" s="39"/>
      <c r="Z11" s="150">
        <f>Penalidades!$N6</f>
        <v>10</v>
      </c>
      <c r="AA11" s="152">
        <f>SUM(B12:Y12)-Z11</f>
        <v>122</v>
      </c>
      <c r="AC11" s="11" t="s">
        <v>22</v>
      </c>
      <c r="AD11" s="116">
        <v>15</v>
      </c>
      <c r="AF11" s="41"/>
      <c r="AG11" s="41"/>
      <c r="AH11" s="2"/>
    </row>
    <row r="12" spans="1:34" ht="15" customHeight="1" thickTop="1" thickBot="1" x14ac:dyDescent="0.25">
      <c r="A12" s="156"/>
      <c r="B12" s="153">
        <f>B11+C11</f>
        <v>24</v>
      </c>
      <c r="C12" s="154"/>
      <c r="D12" s="153">
        <f>D11+E11</f>
        <v>33</v>
      </c>
      <c r="E12" s="154"/>
      <c r="F12" s="153">
        <f>F11+G11</f>
        <v>38</v>
      </c>
      <c r="G12" s="154"/>
      <c r="H12" s="153">
        <f>H11+I11</f>
        <v>37</v>
      </c>
      <c r="I12" s="154"/>
      <c r="J12" s="153">
        <f>J11+K11</f>
        <v>0</v>
      </c>
      <c r="K12" s="154"/>
      <c r="L12" s="153">
        <f>L11+M11</f>
        <v>0</v>
      </c>
      <c r="M12" s="154"/>
      <c r="N12" s="153">
        <f>N11+O11</f>
        <v>0</v>
      </c>
      <c r="O12" s="154"/>
      <c r="P12" s="153">
        <f>P11+Q11</f>
        <v>0</v>
      </c>
      <c r="Q12" s="154"/>
      <c r="R12" s="153">
        <f>R11+S11</f>
        <v>0</v>
      </c>
      <c r="S12" s="154"/>
      <c r="T12" s="153">
        <f>T11+U11</f>
        <v>0</v>
      </c>
      <c r="U12" s="154"/>
      <c r="V12" s="153">
        <f>V11+W11</f>
        <v>0</v>
      </c>
      <c r="W12" s="154"/>
      <c r="X12" s="153">
        <f>X11+Y11</f>
        <v>0</v>
      </c>
      <c r="Y12" s="154"/>
      <c r="Z12" s="151"/>
      <c r="AA12" s="152"/>
      <c r="AC12" s="11" t="s">
        <v>23</v>
      </c>
      <c r="AD12" s="116">
        <v>14</v>
      </c>
      <c r="AF12" s="41"/>
      <c r="AG12" s="17"/>
      <c r="AH12" s="2"/>
    </row>
    <row r="13" spans="1:34" ht="15" customHeight="1" thickTop="1" thickBot="1" x14ac:dyDescent="0.25">
      <c r="A13" s="155" t="s">
        <v>108</v>
      </c>
      <c r="B13" s="38"/>
      <c r="C13" s="39"/>
      <c r="D13" s="38"/>
      <c r="E13" s="39"/>
      <c r="F13" s="38"/>
      <c r="G13" s="39"/>
      <c r="H13" s="38">
        <v>10</v>
      </c>
      <c r="I13" s="39"/>
      <c r="J13" s="38">
        <v>13</v>
      </c>
      <c r="K13" s="39">
        <v>1</v>
      </c>
      <c r="L13" s="38"/>
      <c r="M13" s="39"/>
      <c r="N13" s="38"/>
      <c r="O13" s="39"/>
      <c r="P13" s="38">
        <v>13</v>
      </c>
      <c r="Q13" s="39">
        <v>1</v>
      </c>
      <c r="R13" s="38">
        <v>15</v>
      </c>
      <c r="S13" s="39">
        <v>3</v>
      </c>
      <c r="T13" s="38">
        <v>12</v>
      </c>
      <c r="U13" s="39"/>
      <c r="V13" s="38"/>
      <c r="W13" s="39"/>
      <c r="X13" s="38">
        <v>17</v>
      </c>
      <c r="Y13" s="39">
        <v>5</v>
      </c>
      <c r="Z13" s="150">
        <f>Penalidades!$N7</f>
        <v>72</v>
      </c>
      <c r="AA13" s="152">
        <f>SUM(B14:Y14)-Z13</f>
        <v>18</v>
      </c>
      <c r="AC13" s="11" t="s">
        <v>24</v>
      </c>
      <c r="AD13" s="116">
        <v>13</v>
      </c>
      <c r="AF13" s="41"/>
      <c r="AG13" s="17"/>
      <c r="AH13" s="2"/>
    </row>
    <row r="14" spans="1:34" ht="15" customHeight="1" thickTop="1" thickBot="1" x14ac:dyDescent="0.25">
      <c r="A14" s="156"/>
      <c r="B14" s="153">
        <f>B13+C13</f>
        <v>0</v>
      </c>
      <c r="C14" s="154"/>
      <c r="D14" s="153">
        <f>D13+E13</f>
        <v>0</v>
      </c>
      <c r="E14" s="154"/>
      <c r="F14" s="153">
        <f>F13+G13</f>
        <v>0</v>
      </c>
      <c r="G14" s="154"/>
      <c r="H14" s="153">
        <f>H13+I13</f>
        <v>10</v>
      </c>
      <c r="I14" s="154"/>
      <c r="J14" s="153">
        <f>J13+K13</f>
        <v>14</v>
      </c>
      <c r="K14" s="154"/>
      <c r="L14" s="153">
        <f>L13+M13</f>
        <v>0</v>
      </c>
      <c r="M14" s="154"/>
      <c r="N14" s="153">
        <f>N13+O13</f>
        <v>0</v>
      </c>
      <c r="O14" s="154"/>
      <c r="P14" s="153">
        <f>P13+Q13</f>
        <v>14</v>
      </c>
      <c r="Q14" s="154"/>
      <c r="R14" s="153">
        <f>R13+S13</f>
        <v>18</v>
      </c>
      <c r="S14" s="154"/>
      <c r="T14" s="153">
        <f>T13+U13</f>
        <v>12</v>
      </c>
      <c r="U14" s="154"/>
      <c r="V14" s="153">
        <f>V13+W13</f>
        <v>0</v>
      </c>
      <c r="W14" s="154"/>
      <c r="X14" s="153">
        <f>X13+Y13</f>
        <v>22</v>
      </c>
      <c r="Y14" s="154"/>
      <c r="Z14" s="151"/>
      <c r="AA14" s="152"/>
      <c r="AC14" s="11" t="s">
        <v>25</v>
      </c>
      <c r="AD14" s="116">
        <v>12</v>
      </c>
      <c r="AF14" s="41"/>
      <c r="AG14" s="17"/>
      <c r="AH14" s="2"/>
    </row>
    <row r="15" spans="1:34" ht="15" customHeight="1" thickTop="1" thickBot="1" x14ac:dyDescent="0.25">
      <c r="A15" s="155" t="s">
        <v>84</v>
      </c>
      <c r="B15" s="38">
        <v>18</v>
      </c>
      <c r="C15" s="39">
        <v>9</v>
      </c>
      <c r="D15" s="38">
        <v>22</v>
      </c>
      <c r="E15" s="39">
        <v>8</v>
      </c>
      <c r="F15" s="38">
        <v>11</v>
      </c>
      <c r="G15" s="39"/>
      <c r="H15" s="38">
        <v>13</v>
      </c>
      <c r="I15" s="39"/>
      <c r="J15" s="38"/>
      <c r="K15" s="39"/>
      <c r="L15" s="38"/>
      <c r="M15" s="39"/>
      <c r="N15" s="38"/>
      <c r="O15" s="39"/>
      <c r="P15" s="38">
        <v>18</v>
      </c>
      <c r="Q15" s="39">
        <v>5</v>
      </c>
      <c r="R15" s="38"/>
      <c r="S15" s="39"/>
      <c r="T15" s="38"/>
      <c r="U15" s="39"/>
      <c r="V15" s="38"/>
      <c r="W15" s="39"/>
      <c r="X15" s="38">
        <v>16</v>
      </c>
      <c r="Y15" s="39">
        <v>3</v>
      </c>
      <c r="Z15" s="150">
        <f>Penalidades!$N8</f>
        <v>56</v>
      </c>
      <c r="AA15" s="152">
        <f>SUM(B16:Y16)-Z15</f>
        <v>67</v>
      </c>
      <c r="AC15" s="11" t="s">
        <v>70</v>
      </c>
      <c r="AD15" s="116">
        <v>11</v>
      </c>
      <c r="AF15" s="41"/>
      <c r="AG15" s="17"/>
      <c r="AH15" s="2"/>
    </row>
    <row r="16" spans="1:34" ht="15" customHeight="1" thickTop="1" thickBot="1" x14ac:dyDescent="0.25">
      <c r="A16" s="156"/>
      <c r="B16" s="153">
        <f>B15+C15</f>
        <v>27</v>
      </c>
      <c r="C16" s="154"/>
      <c r="D16" s="153">
        <f>D15+E15</f>
        <v>30</v>
      </c>
      <c r="E16" s="154"/>
      <c r="F16" s="153">
        <f>F15+G15</f>
        <v>11</v>
      </c>
      <c r="G16" s="154"/>
      <c r="H16" s="153">
        <f>H15+I15</f>
        <v>13</v>
      </c>
      <c r="I16" s="154"/>
      <c r="J16" s="153">
        <f>J15+K15</f>
        <v>0</v>
      </c>
      <c r="K16" s="154"/>
      <c r="L16" s="153">
        <f>L15+M15</f>
        <v>0</v>
      </c>
      <c r="M16" s="154"/>
      <c r="N16" s="153">
        <f>N15+O15</f>
        <v>0</v>
      </c>
      <c r="O16" s="154"/>
      <c r="P16" s="153">
        <f>P15+Q15</f>
        <v>23</v>
      </c>
      <c r="Q16" s="154"/>
      <c r="R16" s="153">
        <f>R15+S15</f>
        <v>0</v>
      </c>
      <c r="S16" s="154"/>
      <c r="T16" s="153">
        <f>T15+U15</f>
        <v>0</v>
      </c>
      <c r="U16" s="154"/>
      <c r="V16" s="153">
        <f>V15+W15</f>
        <v>0</v>
      </c>
      <c r="W16" s="154"/>
      <c r="X16" s="153">
        <f>X15+Y15</f>
        <v>19</v>
      </c>
      <c r="Y16" s="154"/>
      <c r="Z16" s="151"/>
      <c r="AA16" s="152"/>
      <c r="AC16" s="11" t="s">
        <v>72</v>
      </c>
      <c r="AD16" s="116">
        <v>10</v>
      </c>
      <c r="AF16" s="41"/>
      <c r="AG16" s="17"/>
      <c r="AH16" s="2"/>
    </row>
    <row r="17" spans="1:35" ht="15" customHeight="1" thickTop="1" thickBot="1" x14ac:dyDescent="0.25">
      <c r="A17" s="155" t="s">
        <v>109</v>
      </c>
      <c r="B17" s="38">
        <v>7</v>
      </c>
      <c r="C17" s="39"/>
      <c r="D17" s="38"/>
      <c r="E17" s="39"/>
      <c r="F17" s="38"/>
      <c r="G17" s="39"/>
      <c r="H17" s="38">
        <v>20</v>
      </c>
      <c r="I17" s="39">
        <v>8</v>
      </c>
      <c r="J17" s="38"/>
      <c r="K17" s="39"/>
      <c r="L17" s="38"/>
      <c r="M17" s="39"/>
      <c r="N17" s="38"/>
      <c r="O17" s="39"/>
      <c r="P17" s="38"/>
      <c r="Q17" s="39"/>
      <c r="R17" s="38"/>
      <c r="S17" s="39"/>
      <c r="T17" s="38"/>
      <c r="U17" s="39"/>
      <c r="V17" s="38"/>
      <c r="W17" s="39"/>
      <c r="X17" s="38"/>
      <c r="Y17" s="39"/>
      <c r="Z17" s="150">
        <f>Penalidades!$N9</f>
        <v>52</v>
      </c>
      <c r="AA17" s="152">
        <f>SUM(B18:Y18)-Z17</f>
        <v>-17</v>
      </c>
      <c r="AC17" s="11" t="s">
        <v>73</v>
      </c>
      <c r="AD17" s="116">
        <v>9</v>
      </c>
      <c r="AF17" s="41"/>
      <c r="AG17" s="17"/>
      <c r="AH17" s="2"/>
    </row>
    <row r="18" spans="1:35" ht="15" customHeight="1" thickTop="1" thickBot="1" x14ac:dyDescent="0.25">
      <c r="A18" s="156"/>
      <c r="B18" s="153">
        <f>B17+C17</f>
        <v>7</v>
      </c>
      <c r="C18" s="154"/>
      <c r="D18" s="153">
        <f>D17+E17</f>
        <v>0</v>
      </c>
      <c r="E18" s="154"/>
      <c r="F18" s="153">
        <f>F17+G17</f>
        <v>0</v>
      </c>
      <c r="G18" s="154"/>
      <c r="H18" s="153">
        <f>H17+I17</f>
        <v>28</v>
      </c>
      <c r="I18" s="154"/>
      <c r="J18" s="153">
        <f>J17+K17</f>
        <v>0</v>
      </c>
      <c r="K18" s="154"/>
      <c r="L18" s="153">
        <f>L17+M17</f>
        <v>0</v>
      </c>
      <c r="M18" s="154"/>
      <c r="N18" s="153">
        <f>N17+O17</f>
        <v>0</v>
      </c>
      <c r="O18" s="154"/>
      <c r="P18" s="153">
        <f>P17+Q17</f>
        <v>0</v>
      </c>
      <c r="Q18" s="154"/>
      <c r="R18" s="153">
        <f>R17+S17</f>
        <v>0</v>
      </c>
      <c r="S18" s="154"/>
      <c r="T18" s="153">
        <f>T17+U17</f>
        <v>0</v>
      </c>
      <c r="U18" s="154"/>
      <c r="V18" s="153">
        <f>V17+W17</f>
        <v>0</v>
      </c>
      <c r="W18" s="154"/>
      <c r="X18" s="153">
        <f>X17+Y17</f>
        <v>0</v>
      </c>
      <c r="Y18" s="154"/>
      <c r="Z18" s="151"/>
      <c r="AA18" s="152"/>
      <c r="AC18" s="11" t="s">
        <v>74</v>
      </c>
      <c r="AD18" s="116">
        <v>8</v>
      </c>
      <c r="AF18" s="41"/>
      <c r="AG18" s="17"/>
      <c r="AH18" s="2"/>
    </row>
    <row r="19" spans="1:35" ht="15" customHeight="1" thickTop="1" thickBot="1" x14ac:dyDescent="0.25">
      <c r="A19" s="155" t="s">
        <v>81</v>
      </c>
      <c r="B19" s="38">
        <v>16</v>
      </c>
      <c r="C19" s="39">
        <v>4</v>
      </c>
      <c r="D19" s="38">
        <v>18</v>
      </c>
      <c r="E19" s="39">
        <v>6</v>
      </c>
      <c r="F19" s="38">
        <v>21</v>
      </c>
      <c r="G19" s="39">
        <v>10</v>
      </c>
      <c r="H19" s="38">
        <v>24</v>
      </c>
      <c r="I19" s="39">
        <v>12</v>
      </c>
      <c r="J19" s="38">
        <v>15</v>
      </c>
      <c r="K19" s="39">
        <v>4</v>
      </c>
      <c r="L19" s="38">
        <v>15</v>
      </c>
      <c r="M19" s="39">
        <v>2</v>
      </c>
      <c r="N19" s="38">
        <v>15</v>
      </c>
      <c r="O19" s="39">
        <v>4</v>
      </c>
      <c r="P19" s="38">
        <v>23</v>
      </c>
      <c r="Q19" s="39">
        <v>14</v>
      </c>
      <c r="R19" s="38">
        <v>22</v>
      </c>
      <c r="S19" s="39">
        <v>10</v>
      </c>
      <c r="T19" s="38">
        <v>19</v>
      </c>
      <c r="U19" s="39">
        <v>9</v>
      </c>
      <c r="V19" s="38">
        <v>15</v>
      </c>
      <c r="W19" s="39">
        <v>4</v>
      </c>
      <c r="X19" s="38">
        <v>22</v>
      </c>
      <c r="Y19" s="39">
        <v>14</v>
      </c>
      <c r="Z19" s="150">
        <f>Penalidades!$N10</f>
        <v>0</v>
      </c>
      <c r="AA19" s="152">
        <f>SUM(B20:Y20)-Z19</f>
        <v>318</v>
      </c>
      <c r="AC19" s="11" t="s">
        <v>75</v>
      </c>
      <c r="AD19" s="116">
        <v>7</v>
      </c>
      <c r="AF19" s="41"/>
      <c r="AG19" s="17"/>
      <c r="AH19" s="2"/>
    </row>
    <row r="20" spans="1:35" ht="15" customHeight="1" thickTop="1" thickBot="1" x14ac:dyDescent="0.25">
      <c r="A20" s="156"/>
      <c r="B20" s="153">
        <f>B19+C19</f>
        <v>20</v>
      </c>
      <c r="C20" s="154"/>
      <c r="D20" s="153">
        <f>D19+E19</f>
        <v>24</v>
      </c>
      <c r="E20" s="154"/>
      <c r="F20" s="153">
        <f>F19+G19</f>
        <v>31</v>
      </c>
      <c r="G20" s="154"/>
      <c r="H20" s="153">
        <f>H19+I19</f>
        <v>36</v>
      </c>
      <c r="I20" s="154"/>
      <c r="J20" s="153">
        <f>J19+K19</f>
        <v>19</v>
      </c>
      <c r="K20" s="154"/>
      <c r="L20" s="153">
        <f>L19+M19</f>
        <v>17</v>
      </c>
      <c r="M20" s="154"/>
      <c r="N20" s="153">
        <f>N19+O19</f>
        <v>19</v>
      </c>
      <c r="O20" s="154"/>
      <c r="P20" s="153">
        <f>P19+Q19</f>
        <v>37</v>
      </c>
      <c r="Q20" s="154"/>
      <c r="R20" s="153">
        <f>R19+S19</f>
        <v>32</v>
      </c>
      <c r="S20" s="154"/>
      <c r="T20" s="153">
        <f>T19+U19</f>
        <v>28</v>
      </c>
      <c r="U20" s="154"/>
      <c r="V20" s="153">
        <f>V19+W19</f>
        <v>19</v>
      </c>
      <c r="W20" s="154"/>
      <c r="X20" s="153">
        <f>X19+Y19</f>
        <v>36</v>
      </c>
      <c r="Y20" s="154"/>
      <c r="Z20" s="151"/>
      <c r="AA20" s="152"/>
      <c r="AC20" s="11" t="s">
        <v>88</v>
      </c>
      <c r="AD20" s="116">
        <v>6</v>
      </c>
      <c r="AF20" s="41"/>
      <c r="AG20" s="17"/>
      <c r="AH20" s="2"/>
    </row>
    <row r="21" spans="1:35" ht="15" customHeight="1" thickTop="1" thickBot="1" x14ac:dyDescent="0.25">
      <c r="A21" s="155" t="s">
        <v>122</v>
      </c>
      <c r="B21" s="38"/>
      <c r="C21" s="39"/>
      <c r="D21" s="38">
        <v>20</v>
      </c>
      <c r="E21" s="39">
        <v>7</v>
      </c>
      <c r="F21" s="38"/>
      <c r="G21" s="39"/>
      <c r="H21" s="38">
        <v>21</v>
      </c>
      <c r="I21" s="39">
        <v>10</v>
      </c>
      <c r="J21" s="38"/>
      <c r="K21" s="39"/>
      <c r="L21" s="38">
        <v>23</v>
      </c>
      <c r="M21" s="39">
        <v>12</v>
      </c>
      <c r="N21" s="38"/>
      <c r="O21" s="39"/>
      <c r="P21" s="38"/>
      <c r="Q21" s="39"/>
      <c r="R21" s="38"/>
      <c r="S21" s="39"/>
      <c r="T21" s="38"/>
      <c r="U21" s="39"/>
      <c r="V21" s="38"/>
      <c r="W21" s="39"/>
      <c r="X21" s="38"/>
      <c r="Y21" s="39"/>
      <c r="Z21" s="150">
        <f>Penalidades!$N11</f>
        <v>40</v>
      </c>
      <c r="AA21" s="152">
        <f>SUM(B22:Y22)-Z21</f>
        <v>53</v>
      </c>
      <c r="AC21" s="11" t="s">
        <v>89</v>
      </c>
      <c r="AD21" s="116">
        <v>5</v>
      </c>
      <c r="AF21" s="41"/>
      <c r="AG21" s="17"/>
      <c r="AH21" s="2"/>
    </row>
    <row r="22" spans="1:35" ht="15" customHeight="1" thickTop="1" thickBot="1" x14ac:dyDescent="0.25">
      <c r="A22" s="156"/>
      <c r="B22" s="153">
        <f>B21+C21</f>
        <v>0</v>
      </c>
      <c r="C22" s="154"/>
      <c r="D22" s="153">
        <f>D21+E21</f>
        <v>27</v>
      </c>
      <c r="E22" s="154"/>
      <c r="F22" s="153">
        <f>F21+G21</f>
        <v>0</v>
      </c>
      <c r="G22" s="154"/>
      <c r="H22" s="153">
        <f>H21+I21</f>
        <v>31</v>
      </c>
      <c r="I22" s="154"/>
      <c r="J22" s="153">
        <f>J21+K21</f>
        <v>0</v>
      </c>
      <c r="K22" s="154"/>
      <c r="L22" s="153">
        <f>L21+M21</f>
        <v>35</v>
      </c>
      <c r="M22" s="154"/>
      <c r="N22" s="153">
        <f>N21+O21</f>
        <v>0</v>
      </c>
      <c r="O22" s="154"/>
      <c r="P22" s="153">
        <f>P21+Q21</f>
        <v>0</v>
      </c>
      <c r="Q22" s="154"/>
      <c r="R22" s="153">
        <f>R21+S21</f>
        <v>0</v>
      </c>
      <c r="S22" s="154"/>
      <c r="T22" s="153">
        <f>T21+U21</f>
        <v>0</v>
      </c>
      <c r="U22" s="154"/>
      <c r="V22" s="153">
        <f>V21+W21</f>
        <v>0</v>
      </c>
      <c r="W22" s="154"/>
      <c r="X22" s="153">
        <f>X21+Y21</f>
        <v>0</v>
      </c>
      <c r="Y22" s="154"/>
      <c r="Z22" s="151"/>
      <c r="AA22" s="152"/>
      <c r="AC22" s="11" t="s">
        <v>97</v>
      </c>
      <c r="AD22" s="116">
        <v>4</v>
      </c>
      <c r="AF22" s="41"/>
      <c r="AG22" s="17"/>
      <c r="AH22" s="2"/>
    </row>
    <row r="23" spans="1:35" ht="15" customHeight="1" thickTop="1" thickBot="1" x14ac:dyDescent="0.25">
      <c r="A23" s="155" t="s">
        <v>110</v>
      </c>
      <c r="B23" s="38">
        <v>24</v>
      </c>
      <c r="C23" s="39">
        <v>8</v>
      </c>
      <c r="D23" s="38">
        <v>21</v>
      </c>
      <c r="E23" s="39">
        <v>14</v>
      </c>
      <c r="F23" s="38">
        <v>18</v>
      </c>
      <c r="G23" s="39">
        <v>9</v>
      </c>
      <c r="H23" s="38">
        <v>22</v>
      </c>
      <c r="I23" s="39">
        <v>9</v>
      </c>
      <c r="J23" s="38">
        <v>23</v>
      </c>
      <c r="K23" s="39">
        <v>7</v>
      </c>
      <c r="L23" s="38">
        <v>24</v>
      </c>
      <c r="M23" s="39">
        <v>14</v>
      </c>
      <c r="N23" s="38">
        <v>24</v>
      </c>
      <c r="O23" s="39">
        <v>14</v>
      </c>
      <c r="P23" s="38">
        <v>24</v>
      </c>
      <c r="Q23" s="39">
        <v>8</v>
      </c>
      <c r="R23" s="38">
        <v>24</v>
      </c>
      <c r="S23" s="39">
        <v>12</v>
      </c>
      <c r="T23" s="38">
        <v>16</v>
      </c>
      <c r="U23" s="39">
        <v>4</v>
      </c>
      <c r="V23" s="38">
        <v>19</v>
      </c>
      <c r="W23" s="39">
        <v>10</v>
      </c>
      <c r="X23" s="38">
        <v>21</v>
      </c>
      <c r="Y23" s="39">
        <v>12</v>
      </c>
      <c r="Z23" s="150">
        <f>Penalidades!$N12</f>
        <v>18</v>
      </c>
      <c r="AA23" s="152">
        <f>SUM(B24:Y24)-Z23</f>
        <v>363</v>
      </c>
      <c r="AC23" s="11" t="s">
        <v>98</v>
      </c>
      <c r="AD23" s="116">
        <v>3</v>
      </c>
      <c r="AF23" s="41"/>
      <c r="AG23" s="18"/>
      <c r="AH23" s="2"/>
    </row>
    <row r="24" spans="1:35" ht="15" customHeight="1" thickTop="1" thickBot="1" x14ac:dyDescent="0.25">
      <c r="A24" s="156"/>
      <c r="B24" s="153">
        <f>B23+C23</f>
        <v>32</v>
      </c>
      <c r="C24" s="154"/>
      <c r="D24" s="153">
        <f>D23+E23</f>
        <v>35</v>
      </c>
      <c r="E24" s="154"/>
      <c r="F24" s="153">
        <f>F23+G23</f>
        <v>27</v>
      </c>
      <c r="G24" s="154"/>
      <c r="H24" s="153">
        <f>H23+I23</f>
        <v>31</v>
      </c>
      <c r="I24" s="154"/>
      <c r="J24" s="153">
        <f>J23+K23</f>
        <v>30</v>
      </c>
      <c r="K24" s="154"/>
      <c r="L24" s="153">
        <f>L23+M23</f>
        <v>38</v>
      </c>
      <c r="M24" s="154"/>
      <c r="N24" s="153">
        <f>N23+O23</f>
        <v>38</v>
      </c>
      <c r="O24" s="154"/>
      <c r="P24" s="153">
        <f>P23+Q23</f>
        <v>32</v>
      </c>
      <c r="Q24" s="154"/>
      <c r="R24" s="153">
        <f>R23+S23</f>
        <v>36</v>
      </c>
      <c r="S24" s="154"/>
      <c r="T24" s="153">
        <f>T23+U23</f>
        <v>20</v>
      </c>
      <c r="U24" s="154"/>
      <c r="V24" s="153">
        <f>V23+W23</f>
        <v>29</v>
      </c>
      <c r="W24" s="154"/>
      <c r="X24" s="153">
        <f>X23+Y23</f>
        <v>33</v>
      </c>
      <c r="Y24" s="154"/>
      <c r="Z24" s="151"/>
      <c r="AA24" s="152"/>
      <c r="AC24" s="11" t="s">
        <v>99</v>
      </c>
      <c r="AD24" s="116">
        <v>2</v>
      </c>
      <c r="AF24" s="41"/>
      <c r="AG24" s="2"/>
      <c r="AH24" s="2"/>
    </row>
    <row r="25" spans="1:35" ht="15" customHeight="1" thickTop="1" thickBot="1" x14ac:dyDescent="0.25">
      <c r="A25" s="155" t="s">
        <v>95</v>
      </c>
      <c r="B25" s="38">
        <v>23</v>
      </c>
      <c r="C25" s="39">
        <v>7</v>
      </c>
      <c r="D25" s="38"/>
      <c r="E25" s="39"/>
      <c r="F25" s="38">
        <v>14</v>
      </c>
      <c r="G25" s="39">
        <v>4</v>
      </c>
      <c r="H25" s="38">
        <v>11</v>
      </c>
      <c r="I25" s="39">
        <v>3</v>
      </c>
      <c r="J25" s="38">
        <v>14</v>
      </c>
      <c r="K25" s="39">
        <v>2</v>
      </c>
      <c r="L25" s="38">
        <v>18</v>
      </c>
      <c r="M25" s="39">
        <v>6</v>
      </c>
      <c r="N25" s="38"/>
      <c r="O25" s="39"/>
      <c r="P25" s="38">
        <v>21</v>
      </c>
      <c r="Q25" s="39">
        <v>6</v>
      </c>
      <c r="R25" s="38"/>
      <c r="S25" s="39"/>
      <c r="T25" s="38">
        <v>22</v>
      </c>
      <c r="U25" s="39">
        <v>8</v>
      </c>
      <c r="V25" s="38">
        <v>22</v>
      </c>
      <c r="W25" s="39">
        <v>8</v>
      </c>
      <c r="X25" s="38">
        <v>24</v>
      </c>
      <c r="Y25" s="39">
        <v>10</v>
      </c>
      <c r="Z25" s="150">
        <f>Penalidades!$N13</f>
        <v>44</v>
      </c>
      <c r="AA25" s="152">
        <f>SUM(B26:Y26)-Z25</f>
        <v>179</v>
      </c>
      <c r="AF25" s="41"/>
      <c r="AG25" s="17"/>
      <c r="AH25" s="2"/>
    </row>
    <row r="26" spans="1:35" ht="15" customHeight="1" thickTop="1" thickBot="1" x14ac:dyDescent="0.25">
      <c r="A26" s="156"/>
      <c r="B26" s="153">
        <f>B25+C25</f>
        <v>30</v>
      </c>
      <c r="C26" s="154"/>
      <c r="D26" s="153">
        <f>D25+E25</f>
        <v>0</v>
      </c>
      <c r="E26" s="154"/>
      <c r="F26" s="153">
        <f>F25+G25</f>
        <v>18</v>
      </c>
      <c r="G26" s="154"/>
      <c r="H26" s="153">
        <f>H25+I25</f>
        <v>14</v>
      </c>
      <c r="I26" s="154"/>
      <c r="J26" s="153">
        <f>J25+K25</f>
        <v>16</v>
      </c>
      <c r="K26" s="154"/>
      <c r="L26" s="153">
        <f>L25+M25</f>
        <v>24</v>
      </c>
      <c r="M26" s="154"/>
      <c r="N26" s="153">
        <f>N25+O25</f>
        <v>0</v>
      </c>
      <c r="O26" s="154"/>
      <c r="P26" s="153">
        <f>P25+Q25</f>
        <v>27</v>
      </c>
      <c r="Q26" s="154"/>
      <c r="R26" s="153">
        <f>R25+S25</f>
        <v>0</v>
      </c>
      <c r="S26" s="154"/>
      <c r="T26" s="153">
        <f>T25+U25</f>
        <v>30</v>
      </c>
      <c r="U26" s="154"/>
      <c r="V26" s="153">
        <f>V25+W25</f>
        <v>30</v>
      </c>
      <c r="W26" s="154"/>
      <c r="X26" s="153">
        <f>X25+Y25</f>
        <v>34</v>
      </c>
      <c r="Y26" s="154"/>
      <c r="Z26" s="151"/>
      <c r="AA26" s="152"/>
      <c r="AF26" s="41"/>
      <c r="AG26" s="17"/>
      <c r="AH26" s="2"/>
    </row>
    <row r="27" spans="1:35" ht="15" customHeight="1" thickTop="1" thickBot="1" x14ac:dyDescent="0.25">
      <c r="A27" s="155" t="s">
        <v>111</v>
      </c>
      <c r="B27" s="38"/>
      <c r="C27" s="39"/>
      <c r="D27" s="38"/>
      <c r="E27" s="39"/>
      <c r="F27" s="38"/>
      <c r="G27" s="39"/>
      <c r="H27" s="38"/>
      <c r="I27" s="39"/>
      <c r="J27" s="38"/>
      <c r="K27" s="39"/>
      <c r="L27" s="38"/>
      <c r="M27" s="39"/>
      <c r="N27" s="38"/>
      <c r="O27" s="39"/>
      <c r="P27" s="38"/>
      <c r="Q27" s="39"/>
      <c r="R27" s="38"/>
      <c r="S27" s="39"/>
      <c r="T27" s="38"/>
      <c r="U27" s="39"/>
      <c r="V27" s="38"/>
      <c r="W27" s="39"/>
      <c r="X27" s="38"/>
      <c r="Y27" s="39"/>
      <c r="Z27" s="150">
        <f>Penalidades!$N14</f>
        <v>64</v>
      </c>
      <c r="AA27" s="152">
        <f>SUM(B28:Y28)-Z27</f>
        <v>-64</v>
      </c>
      <c r="AF27" s="41"/>
      <c r="AG27" s="17"/>
      <c r="AH27" s="2"/>
      <c r="AI27" s="89"/>
    </row>
    <row r="28" spans="1:35" ht="15" customHeight="1" thickTop="1" thickBot="1" x14ac:dyDescent="0.25">
      <c r="A28" s="156"/>
      <c r="B28" s="153">
        <f>B27+C27</f>
        <v>0</v>
      </c>
      <c r="C28" s="154"/>
      <c r="D28" s="153">
        <f>D27+E27</f>
        <v>0</v>
      </c>
      <c r="E28" s="154"/>
      <c r="F28" s="153">
        <f>F27+G27</f>
        <v>0</v>
      </c>
      <c r="G28" s="154"/>
      <c r="H28" s="153">
        <f>H27+I27</f>
        <v>0</v>
      </c>
      <c r="I28" s="154"/>
      <c r="J28" s="153">
        <f>J27+K27</f>
        <v>0</v>
      </c>
      <c r="K28" s="154"/>
      <c r="L28" s="153">
        <f>L27+M27</f>
        <v>0</v>
      </c>
      <c r="M28" s="154"/>
      <c r="N28" s="153">
        <f>N27+O27</f>
        <v>0</v>
      </c>
      <c r="O28" s="154"/>
      <c r="P28" s="153">
        <f>P27+Q27</f>
        <v>0</v>
      </c>
      <c r="Q28" s="154"/>
      <c r="R28" s="153">
        <f>R27+S27</f>
        <v>0</v>
      </c>
      <c r="S28" s="154"/>
      <c r="T28" s="153">
        <f>T27+U27</f>
        <v>0</v>
      </c>
      <c r="U28" s="154"/>
      <c r="V28" s="153">
        <f>V27+W27</f>
        <v>0</v>
      </c>
      <c r="W28" s="154"/>
      <c r="X28" s="153">
        <f>X27+Y27</f>
        <v>0</v>
      </c>
      <c r="Y28" s="154"/>
      <c r="Z28" s="151"/>
      <c r="AA28" s="152"/>
      <c r="AF28" s="41"/>
      <c r="AG28" s="17"/>
      <c r="AH28" s="2"/>
    </row>
    <row r="29" spans="1:35" ht="15" customHeight="1" thickTop="1" thickBot="1" x14ac:dyDescent="0.25">
      <c r="A29" s="155" t="s">
        <v>123</v>
      </c>
      <c r="B29" s="38"/>
      <c r="C29" s="39"/>
      <c r="D29" s="38"/>
      <c r="E29" s="39"/>
      <c r="F29" s="38"/>
      <c r="G29" s="39"/>
      <c r="H29" s="38"/>
      <c r="I29" s="39"/>
      <c r="J29" s="38"/>
      <c r="K29" s="39"/>
      <c r="L29" s="38"/>
      <c r="M29" s="39"/>
      <c r="N29" s="38"/>
      <c r="O29" s="39"/>
      <c r="P29" s="38"/>
      <c r="Q29" s="39"/>
      <c r="R29" s="38"/>
      <c r="S29" s="39"/>
      <c r="T29" s="38"/>
      <c r="U29" s="39"/>
      <c r="V29" s="38"/>
      <c r="W29" s="39"/>
      <c r="X29" s="38"/>
      <c r="Y29" s="39"/>
      <c r="Z29" s="150">
        <f>Penalidades!$N15</f>
        <v>4</v>
      </c>
      <c r="AA29" s="152">
        <f>SUM(B30:Y30)-Z29</f>
        <v>-4</v>
      </c>
      <c r="AF29" s="41"/>
      <c r="AG29" s="17"/>
      <c r="AH29" s="2"/>
    </row>
    <row r="30" spans="1:35" ht="15" customHeight="1" thickTop="1" thickBot="1" x14ac:dyDescent="0.25">
      <c r="A30" s="156"/>
      <c r="B30" s="153">
        <f>B29+C29</f>
        <v>0</v>
      </c>
      <c r="C30" s="154"/>
      <c r="D30" s="153">
        <f>D29+E29</f>
        <v>0</v>
      </c>
      <c r="E30" s="154"/>
      <c r="F30" s="153">
        <f>F29+G29</f>
        <v>0</v>
      </c>
      <c r="G30" s="154"/>
      <c r="H30" s="153">
        <f>H29+I29</f>
        <v>0</v>
      </c>
      <c r="I30" s="154"/>
      <c r="J30" s="153">
        <f>J29+K29</f>
        <v>0</v>
      </c>
      <c r="K30" s="154"/>
      <c r="L30" s="153">
        <f>L29+M29</f>
        <v>0</v>
      </c>
      <c r="M30" s="154"/>
      <c r="N30" s="153">
        <f>N29+O29</f>
        <v>0</v>
      </c>
      <c r="O30" s="154"/>
      <c r="P30" s="153">
        <f>P29+Q29</f>
        <v>0</v>
      </c>
      <c r="Q30" s="154"/>
      <c r="R30" s="153">
        <f>R29+S29</f>
        <v>0</v>
      </c>
      <c r="S30" s="154"/>
      <c r="T30" s="153">
        <f>T29+U29</f>
        <v>0</v>
      </c>
      <c r="U30" s="154"/>
      <c r="V30" s="153">
        <f>V29+W29</f>
        <v>0</v>
      </c>
      <c r="W30" s="154"/>
      <c r="X30" s="153">
        <f>X29+Y29</f>
        <v>0</v>
      </c>
      <c r="Y30" s="154"/>
      <c r="Z30" s="151"/>
      <c r="AA30" s="152"/>
      <c r="AF30" s="41"/>
      <c r="AG30" s="17"/>
      <c r="AH30" s="2"/>
    </row>
    <row r="31" spans="1:35" ht="15" customHeight="1" thickTop="1" thickBot="1" x14ac:dyDescent="0.25">
      <c r="A31" s="155" t="s">
        <v>82</v>
      </c>
      <c r="B31" s="38">
        <v>8</v>
      </c>
      <c r="C31" s="39"/>
      <c r="D31" s="38">
        <v>10</v>
      </c>
      <c r="E31" s="39"/>
      <c r="F31" s="38">
        <v>10</v>
      </c>
      <c r="G31" s="39"/>
      <c r="H31" s="38"/>
      <c r="I31" s="39"/>
      <c r="J31" s="38">
        <v>16</v>
      </c>
      <c r="K31" s="39">
        <v>3</v>
      </c>
      <c r="L31" s="38">
        <v>11</v>
      </c>
      <c r="M31" s="39"/>
      <c r="N31" s="38">
        <v>11</v>
      </c>
      <c r="O31" s="39"/>
      <c r="P31" s="38"/>
      <c r="Q31" s="39"/>
      <c r="R31" s="38"/>
      <c r="S31" s="39"/>
      <c r="T31" s="38"/>
      <c r="U31" s="39"/>
      <c r="V31" s="38"/>
      <c r="W31" s="39"/>
      <c r="X31" s="38">
        <v>19</v>
      </c>
      <c r="Y31" s="39">
        <v>7</v>
      </c>
      <c r="Z31" s="150">
        <f>Penalidades!$N16</f>
        <v>50</v>
      </c>
      <c r="AA31" s="152">
        <f>SUM(B32:Y32)-Z31</f>
        <v>45</v>
      </c>
      <c r="AF31" s="41"/>
      <c r="AG31" s="41"/>
      <c r="AH31" s="2"/>
    </row>
    <row r="32" spans="1:35" ht="15" customHeight="1" thickTop="1" thickBot="1" x14ac:dyDescent="0.25">
      <c r="A32" s="156"/>
      <c r="B32" s="153">
        <f>B31+C31</f>
        <v>8</v>
      </c>
      <c r="C32" s="154"/>
      <c r="D32" s="153">
        <f>D31+E31</f>
        <v>10</v>
      </c>
      <c r="E32" s="154"/>
      <c r="F32" s="153">
        <f>F31+G31</f>
        <v>10</v>
      </c>
      <c r="G32" s="154"/>
      <c r="H32" s="153">
        <f>H31+I31</f>
        <v>0</v>
      </c>
      <c r="I32" s="154"/>
      <c r="J32" s="153">
        <f>J31+K31</f>
        <v>19</v>
      </c>
      <c r="K32" s="154"/>
      <c r="L32" s="153">
        <f>L31+M31</f>
        <v>11</v>
      </c>
      <c r="M32" s="154"/>
      <c r="N32" s="153">
        <f>N31+O31</f>
        <v>11</v>
      </c>
      <c r="O32" s="154"/>
      <c r="P32" s="153">
        <f>P31+Q31</f>
        <v>0</v>
      </c>
      <c r="Q32" s="154"/>
      <c r="R32" s="153">
        <f>R31+S31</f>
        <v>0</v>
      </c>
      <c r="S32" s="154"/>
      <c r="T32" s="153">
        <f>T31+U31</f>
        <v>0</v>
      </c>
      <c r="U32" s="154"/>
      <c r="V32" s="153">
        <f>V31+W31</f>
        <v>0</v>
      </c>
      <c r="W32" s="154"/>
      <c r="X32" s="153">
        <f>X31+Y31</f>
        <v>26</v>
      </c>
      <c r="Y32" s="154"/>
      <c r="Z32" s="151"/>
      <c r="AA32" s="152"/>
      <c r="AC32" s="144" t="s">
        <v>80</v>
      </c>
      <c r="AD32" s="145"/>
      <c r="AF32" s="41"/>
      <c r="AG32" s="41"/>
      <c r="AH32" s="2"/>
    </row>
    <row r="33" spans="1:34" ht="15" customHeight="1" thickTop="1" thickBot="1" x14ac:dyDescent="0.25">
      <c r="A33" s="155" t="s">
        <v>112</v>
      </c>
      <c r="B33" s="38">
        <v>12</v>
      </c>
      <c r="C33" s="39"/>
      <c r="D33" s="38">
        <v>15</v>
      </c>
      <c r="E33" s="39">
        <v>3</v>
      </c>
      <c r="F33" s="38"/>
      <c r="G33" s="39"/>
      <c r="H33" s="38">
        <v>19</v>
      </c>
      <c r="I33" s="39">
        <v>7</v>
      </c>
      <c r="J33" s="38"/>
      <c r="K33" s="39"/>
      <c r="L33" s="38">
        <v>14</v>
      </c>
      <c r="M33" s="39">
        <v>4</v>
      </c>
      <c r="N33" s="38">
        <v>18</v>
      </c>
      <c r="O33" s="39">
        <v>6</v>
      </c>
      <c r="P33" s="38">
        <v>14</v>
      </c>
      <c r="Q33" s="39">
        <v>2</v>
      </c>
      <c r="R33" s="38">
        <v>21</v>
      </c>
      <c r="S33" s="39">
        <v>9</v>
      </c>
      <c r="T33" s="38">
        <v>24</v>
      </c>
      <c r="U33" s="39">
        <v>14</v>
      </c>
      <c r="V33" s="38">
        <v>23</v>
      </c>
      <c r="W33" s="39">
        <v>12</v>
      </c>
      <c r="X33" s="38">
        <v>14</v>
      </c>
      <c r="Y33" s="39">
        <v>4</v>
      </c>
      <c r="Z33" s="150">
        <f>Penalidades!$N17</f>
        <v>20</v>
      </c>
      <c r="AA33" s="152">
        <f>SUM(B34:Y34)-Z33</f>
        <v>215</v>
      </c>
      <c r="AC33" s="146"/>
      <c r="AD33" s="147"/>
      <c r="AF33" s="41"/>
      <c r="AG33" s="41"/>
      <c r="AH33" s="2"/>
    </row>
    <row r="34" spans="1:34" ht="15" customHeight="1" thickTop="1" thickBot="1" x14ac:dyDescent="0.25">
      <c r="A34" s="156"/>
      <c r="B34" s="153">
        <f>B33+C33</f>
        <v>12</v>
      </c>
      <c r="C34" s="154"/>
      <c r="D34" s="153">
        <f>D33+E33</f>
        <v>18</v>
      </c>
      <c r="E34" s="154"/>
      <c r="F34" s="153">
        <f>F33+G33</f>
        <v>0</v>
      </c>
      <c r="G34" s="154"/>
      <c r="H34" s="153">
        <f>H33+I33</f>
        <v>26</v>
      </c>
      <c r="I34" s="154"/>
      <c r="J34" s="153">
        <f>J33+K33</f>
        <v>0</v>
      </c>
      <c r="K34" s="154"/>
      <c r="L34" s="153">
        <f>L33+M33</f>
        <v>18</v>
      </c>
      <c r="M34" s="154"/>
      <c r="N34" s="153">
        <f>N33+O33</f>
        <v>24</v>
      </c>
      <c r="O34" s="154"/>
      <c r="P34" s="153">
        <f>P33+Q33</f>
        <v>16</v>
      </c>
      <c r="Q34" s="154"/>
      <c r="R34" s="153">
        <f>R33+S33</f>
        <v>30</v>
      </c>
      <c r="S34" s="154"/>
      <c r="T34" s="153">
        <f>T33+U33</f>
        <v>38</v>
      </c>
      <c r="U34" s="154"/>
      <c r="V34" s="153">
        <f>V33+W33</f>
        <v>35</v>
      </c>
      <c r="W34" s="154"/>
      <c r="X34" s="153">
        <f>X33+Y33</f>
        <v>18</v>
      </c>
      <c r="Y34" s="154"/>
      <c r="Z34" s="151"/>
      <c r="AA34" s="152"/>
      <c r="AC34" s="148"/>
      <c r="AD34" s="149"/>
      <c r="AF34" s="41"/>
      <c r="AG34" s="41"/>
      <c r="AH34" s="2"/>
    </row>
    <row r="35" spans="1:34" ht="15" customHeight="1" thickTop="1" thickBot="1" x14ac:dyDescent="0.25">
      <c r="A35" s="155" t="s">
        <v>87</v>
      </c>
      <c r="B35" s="38">
        <v>15</v>
      </c>
      <c r="C35" s="39">
        <v>2</v>
      </c>
      <c r="D35" s="38"/>
      <c r="E35" s="39"/>
      <c r="F35" s="38"/>
      <c r="G35" s="39"/>
      <c r="H35" s="38"/>
      <c r="I35" s="39"/>
      <c r="J35" s="38"/>
      <c r="K35" s="39"/>
      <c r="L35" s="38"/>
      <c r="M35" s="39"/>
      <c r="N35" s="38"/>
      <c r="O35" s="39"/>
      <c r="P35" s="38"/>
      <c r="Q35" s="39"/>
      <c r="R35" s="38"/>
      <c r="S35" s="39"/>
      <c r="T35" s="38"/>
      <c r="U35" s="39"/>
      <c r="V35" s="38"/>
      <c r="W35" s="39"/>
      <c r="X35" s="38"/>
      <c r="Y35" s="39"/>
      <c r="Z35" s="150">
        <f>Penalidades!$N18</f>
        <v>80</v>
      </c>
      <c r="AA35" s="152">
        <f>SUM(B36:Y36)-Z35</f>
        <v>-63</v>
      </c>
      <c r="AC35" s="54" t="s">
        <v>11</v>
      </c>
      <c r="AD35" s="54">
        <v>14</v>
      </c>
      <c r="AF35" s="41"/>
      <c r="AG35" s="41"/>
      <c r="AH35" s="2"/>
    </row>
    <row r="36" spans="1:34" ht="15" customHeight="1" thickTop="1" thickBot="1" x14ac:dyDescent="0.25">
      <c r="A36" s="156"/>
      <c r="B36" s="153">
        <f>B35+C35</f>
        <v>17</v>
      </c>
      <c r="C36" s="154"/>
      <c r="D36" s="153">
        <f>D35+E35</f>
        <v>0</v>
      </c>
      <c r="E36" s="154"/>
      <c r="F36" s="153">
        <f>F35+G35</f>
        <v>0</v>
      </c>
      <c r="G36" s="154"/>
      <c r="H36" s="153">
        <f>H35+I35</f>
        <v>0</v>
      </c>
      <c r="I36" s="154"/>
      <c r="J36" s="153">
        <f>J35+K35</f>
        <v>0</v>
      </c>
      <c r="K36" s="154"/>
      <c r="L36" s="153">
        <f>L35+M35</f>
        <v>0</v>
      </c>
      <c r="M36" s="154"/>
      <c r="N36" s="153">
        <f>N35+O35</f>
        <v>0</v>
      </c>
      <c r="O36" s="154"/>
      <c r="P36" s="153">
        <f>P35+Q35</f>
        <v>0</v>
      </c>
      <c r="Q36" s="154"/>
      <c r="R36" s="153">
        <f>R35+S35</f>
        <v>0</v>
      </c>
      <c r="S36" s="154"/>
      <c r="T36" s="153">
        <f>T35+U35</f>
        <v>0</v>
      </c>
      <c r="U36" s="154"/>
      <c r="V36" s="153">
        <f>V35+W35</f>
        <v>0</v>
      </c>
      <c r="W36" s="154"/>
      <c r="X36" s="153">
        <f>X35+Y35</f>
        <v>0</v>
      </c>
      <c r="Y36" s="154"/>
      <c r="Z36" s="151"/>
      <c r="AA36" s="152"/>
      <c r="AC36" s="55" t="s">
        <v>12</v>
      </c>
      <c r="AD36" s="55">
        <v>12</v>
      </c>
      <c r="AF36" s="41"/>
      <c r="AG36" s="17"/>
      <c r="AH36" s="2"/>
    </row>
    <row r="37" spans="1:34" ht="15" customHeight="1" thickTop="1" thickBot="1" x14ac:dyDescent="0.25">
      <c r="A37" s="155" t="s">
        <v>96</v>
      </c>
      <c r="B37" s="38">
        <v>21</v>
      </c>
      <c r="C37" s="39">
        <v>10</v>
      </c>
      <c r="D37" s="38">
        <v>19</v>
      </c>
      <c r="E37" s="39">
        <v>12</v>
      </c>
      <c r="F37" s="38">
        <v>13</v>
      </c>
      <c r="G37" s="39">
        <v>3</v>
      </c>
      <c r="H37" s="38"/>
      <c r="I37" s="39"/>
      <c r="J37" s="38">
        <v>18</v>
      </c>
      <c r="K37" s="39">
        <v>9</v>
      </c>
      <c r="L37" s="38">
        <v>22</v>
      </c>
      <c r="M37" s="39">
        <v>8</v>
      </c>
      <c r="N37" s="38">
        <v>20</v>
      </c>
      <c r="O37" s="39">
        <v>8</v>
      </c>
      <c r="P37" s="38">
        <v>19</v>
      </c>
      <c r="Q37" s="39">
        <v>9</v>
      </c>
      <c r="R37" s="38">
        <v>17</v>
      </c>
      <c r="S37" s="39">
        <v>5</v>
      </c>
      <c r="T37" s="38">
        <v>21</v>
      </c>
      <c r="U37" s="39">
        <v>7</v>
      </c>
      <c r="V37" s="38">
        <v>24</v>
      </c>
      <c r="W37" s="39">
        <v>14</v>
      </c>
      <c r="X37" s="38">
        <v>20</v>
      </c>
      <c r="Y37" s="39">
        <v>8</v>
      </c>
      <c r="Z37" s="150">
        <f>Penalidades!$N19</f>
        <v>14</v>
      </c>
      <c r="AA37" s="152">
        <f>SUM(B38:Y38)-Z37</f>
        <v>293</v>
      </c>
      <c r="AC37" s="55" t="s">
        <v>13</v>
      </c>
      <c r="AD37" s="55">
        <v>10</v>
      </c>
      <c r="AF37" s="41"/>
      <c r="AG37" s="17"/>
      <c r="AH37" s="2"/>
    </row>
    <row r="38" spans="1:34" ht="15" customHeight="1" thickTop="1" thickBot="1" x14ac:dyDescent="0.25">
      <c r="A38" s="156"/>
      <c r="B38" s="153">
        <f>B37+C37</f>
        <v>31</v>
      </c>
      <c r="C38" s="154"/>
      <c r="D38" s="153">
        <f>D37+E37</f>
        <v>31</v>
      </c>
      <c r="E38" s="154"/>
      <c r="F38" s="153">
        <f>F37+G37</f>
        <v>16</v>
      </c>
      <c r="G38" s="154"/>
      <c r="H38" s="153">
        <f>H37+I37</f>
        <v>0</v>
      </c>
      <c r="I38" s="154"/>
      <c r="J38" s="153">
        <f>J37+K37</f>
        <v>27</v>
      </c>
      <c r="K38" s="154"/>
      <c r="L38" s="153">
        <f>L37+M37</f>
        <v>30</v>
      </c>
      <c r="M38" s="154"/>
      <c r="N38" s="153">
        <f>N37+O37</f>
        <v>28</v>
      </c>
      <c r="O38" s="154"/>
      <c r="P38" s="153">
        <f>P37+Q37</f>
        <v>28</v>
      </c>
      <c r="Q38" s="154"/>
      <c r="R38" s="153">
        <f>R37+S37</f>
        <v>22</v>
      </c>
      <c r="S38" s="154"/>
      <c r="T38" s="153">
        <f>T37+U37</f>
        <v>28</v>
      </c>
      <c r="U38" s="154"/>
      <c r="V38" s="153">
        <f>V37+W37</f>
        <v>38</v>
      </c>
      <c r="W38" s="154"/>
      <c r="X38" s="153">
        <f>X37+Y37</f>
        <v>28</v>
      </c>
      <c r="Y38" s="154"/>
      <c r="Z38" s="151"/>
      <c r="AA38" s="152"/>
      <c r="AC38" s="55" t="s">
        <v>14</v>
      </c>
      <c r="AD38" s="55">
        <v>9</v>
      </c>
      <c r="AF38" s="41"/>
      <c r="AG38" s="17"/>
      <c r="AH38" s="2"/>
    </row>
    <row r="39" spans="1:34" ht="15" customHeight="1" thickTop="1" thickBot="1" x14ac:dyDescent="0.25">
      <c r="A39" s="155" t="s">
        <v>113</v>
      </c>
      <c r="B39" s="38">
        <v>10</v>
      </c>
      <c r="C39" s="39"/>
      <c r="D39" s="38">
        <v>13</v>
      </c>
      <c r="E39" s="39">
        <v>2</v>
      </c>
      <c r="F39" s="38">
        <v>19</v>
      </c>
      <c r="G39" s="39">
        <v>12</v>
      </c>
      <c r="H39" s="38">
        <v>17</v>
      </c>
      <c r="I39" s="39">
        <v>5</v>
      </c>
      <c r="J39" s="38">
        <v>19</v>
      </c>
      <c r="K39" s="39">
        <v>5</v>
      </c>
      <c r="L39" s="38">
        <v>12</v>
      </c>
      <c r="M39" s="39"/>
      <c r="N39" s="38">
        <v>17</v>
      </c>
      <c r="O39" s="39">
        <v>5</v>
      </c>
      <c r="P39" s="38"/>
      <c r="Q39" s="39"/>
      <c r="R39" s="38"/>
      <c r="S39" s="39"/>
      <c r="T39" s="38"/>
      <c r="U39" s="39"/>
      <c r="V39" s="38"/>
      <c r="W39" s="39"/>
      <c r="X39" s="38"/>
      <c r="Y39" s="39"/>
      <c r="Z39" s="150">
        <f>Penalidades!$N20</f>
        <v>54</v>
      </c>
      <c r="AA39" s="152">
        <f>SUM(B40:Y40)-Z39</f>
        <v>82</v>
      </c>
      <c r="AC39" s="55" t="s">
        <v>15</v>
      </c>
      <c r="AD39" s="55">
        <v>8</v>
      </c>
      <c r="AF39" s="41"/>
      <c r="AG39" s="17"/>
      <c r="AH39" s="2"/>
    </row>
    <row r="40" spans="1:34" ht="15" customHeight="1" thickTop="1" thickBot="1" x14ac:dyDescent="0.25">
      <c r="A40" s="156"/>
      <c r="B40" s="153">
        <f>B39+C39</f>
        <v>10</v>
      </c>
      <c r="C40" s="154"/>
      <c r="D40" s="153">
        <f>D39+E39</f>
        <v>15</v>
      </c>
      <c r="E40" s="154"/>
      <c r="F40" s="153">
        <f>F39+G39</f>
        <v>31</v>
      </c>
      <c r="G40" s="154"/>
      <c r="H40" s="153">
        <f>H39+I39</f>
        <v>22</v>
      </c>
      <c r="I40" s="154"/>
      <c r="J40" s="153">
        <f>J39+K39</f>
        <v>24</v>
      </c>
      <c r="K40" s="154"/>
      <c r="L40" s="153">
        <f>L39+M39</f>
        <v>12</v>
      </c>
      <c r="M40" s="154"/>
      <c r="N40" s="153">
        <f>N39+O39</f>
        <v>22</v>
      </c>
      <c r="O40" s="154"/>
      <c r="P40" s="153">
        <f>P39+Q39</f>
        <v>0</v>
      </c>
      <c r="Q40" s="154"/>
      <c r="R40" s="153">
        <f>R39+S39</f>
        <v>0</v>
      </c>
      <c r="S40" s="154"/>
      <c r="T40" s="153">
        <f>T39+U39</f>
        <v>0</v>
      </c>
      <c r="U40" s="154"/>
      <c r="V40" s="153">
        <f>V39+W39</f>
        <v>0</v>
      </c>
      <c r="W40" s="154"/>
      <c r="X40" s="153">
        <f>X39+Y39</f>
        <v>0</v>
      </c>
      <c r="Y40" s="154"/>
      <c r="Z40" s="151"/>
      <c r="AA40" s="152"/>
      <c r="AC40" s="55" t="s">
        <v>16</v>
      </c>
      <c r="AD40" s="55">
        <v>7</v>
      </c>
      <c r="AF40" s="41"/>
      <c r="AH40" s="2"/>
    </row>
    <row r="41" spans="1:34" ht="15" customHeight="1" thickTop="1" thickBot="1" x14ac:dyDescent="0.25">
      <c r="A41" s="155" t="s">
        <v>86</v>
      </c>
      <c r="B41" s="38"/>
      <c r="C41" s="39"/>
      <c r="D41" s="38">
        <v>11</v>
      </c>
      <c r="E41" s="39"/>
      <c r="F41" s="38"/>
      <c r="G41" s="39"/>
      <c r="H41" s="38">
        <v>9</v>
      </c>
      <c r="I41" s="39"/>
      <c r="J41" s="38"/>
      <c r="K41" s="39"/>
      <c r="L41" s="38"/>
      <c r="M41" s="39"/>
      <c r="N41" s="38">
        <v>16</v>
      </c>
      <c r="O41" s="39">
        <v>2</v>
      </c>
      <c r="P41" s="38"/>
      <c r="Q41" s="39"/>
      <c r="R41" s="38"/>
      <c r="S41" s="39"/>
      <c r="T41" s="38">
        <v>13</v>
      </c>
      <c r="U41" s="39">
        <v>1</v>
      </c>
      <c r="V41" s="38"/>
      <c r="W41" s="39"/>
      <c r="X41" s="38">
        <v>15</v>
      </c>
      <c r="Y41" s="39">
        <v>1</v>
      </c>
      <c r="Z41" s="150">
        <f>Penalidades!$N21</f>
        <v>86</v>
      </c>
      <c r="AA41" s="152">
        <f>SUM(B42:Y42)-Z41</f>
        <v>-18</v>
      </c>
      <c r="AC41" s="55" t="s">
        <v>17</v>
      </c>
      <c r="AD41" s="55">
        <v>6</v>
      </c>
      <c r="AF41" s="41"/>
    </row>
    <row r="42" spans="1:34" ht="15" customHeight="1" thickTop="1" thickBot="1" x14ac:dyDescent="0.25">
      <c r="A42" s="156"/>
      <c r="B42" s="153">
        <f>B41+C41</f>
        <v>0</v>
      </c>
      <c r="C42" s="154"/>
      <c r="D42" s="153">
        <f>D41+E41</f>
        <v>11</v>
      </c>
      <c r="E42" s="154"/>
      <c r="F42" s="153">
        <f>F41+G41</f>
        <v>0</v>
      </c>
      <c r="G42" s="154"/>
      <c r="H42" s="153">
        <f>H41+I41</f>
        <v>9</v>
      </c>
      <c r="I42" s="154"/>
      <c r="J42" s="153">
        <f>J41+K41</f>
        <v>0</v>
      </c>
      <c r="K42" s="154"/>
      <c r="L42" s="153">
        <f>L41+M41</f>
        <v>0</v>
      </c>
      <c r="M42" s="154"/>
      <c r="N42" s="153">
        <f>N41+O41</f>
        <v>18</v>
      </c>
      <c r="O42" s="154"/>
      <c r="P42" s="153">
        <f>P41+Q41</f>
        <v>0</v>
      </c>
      <c r="Q42" s="154"/>
      <c r="R42" s="153">
        <f>R41+S41</f>
        <v>0</v>
      </c>
      <c r="S42" s="154"/>
      <c r="T42" s="153">
        <f>T41+U41</f>
        <v>14</v>
      </c>
      <c r="U42" s="154"/>
      <c r="V42" s="153">
        <f>V41+W41</f>
        <v>0</v>
      </c>
      <c r="W42" s="154"/>
      <c r="X42" s="153">
        <f>X41+Y41</f>
        <v>16</v>
      </c>
      <c r="Y42" s="154"/>
      <c r="Z42" s="151"/>
      <c r="AA42" s="152"/>
      <c r="AC42" s="55" t="s">
        <v>18</v>
      </c>
      <c r="AD42" s="55">
        <v>5</v>
      </c>
      <c r="AF42" s="17"/>
      <c r="AG42" s="17"/>
    </row>
    <row r="43" spans="1:34" ht="15" customHeight="1" thickTop="1" thickBot="1" x14ac:dyDescent="0.25">
      <c r="A43" s="155" t="s">
        <v>124</v>
      </c>
      <c r="B43" s="38">
        <v>20</v>
      </c>
      <c r="C43" s="39">
        <v>6</v>
      </c>
      <c r="D43" s="38"/>
      <c r="E43" s="39"/>
      <c r="F43" s="38">
        <v>20</v>
      </c>
      <c r="G43" s="39">
        <v>6</v>
      </c>
      <c r="H43" s="38">
        <v>12</v>
      </c>
      <c r="I43" s="39">
        <v>1</v>
      </c>
      <c r="J43" s="38">
        <v>17</v>
      </c>
      <c r="K43" s="39">
        <v>10</v>
      </c>
      <c r="L43" s="38"/>
      <c r="M43" s="39"/>
      <c r="N43" s="38">
        <v>21</v>
      </c>
      <c r="O43" s="39">
        <v>10</v>
      </c>
      <c r="P43" s="38">
        <v>22</v>
      </c>
      <c r="Q43" s="39">
        <v>7</v>
      </c>
      <c r="R43" s="38">
        <v>16</v>
      </c>
      <c r="S43" s="39">
        <v>4</v>
      </c>
      <c r="T43" s="38">
        <v>23</v>
      </c>
      <c r="U43" s="39">
        <v>12</v>
      </c>
      <c r="V43" s="38">
        <v>18</v>
      </c>
      <c r="W43" s="39">
        <v>6</v>
      </c>
      <c r="X43" s="38">
        <v>23</v>
      </c>
      <c r="Y43" s="39">
        <v>9</v>
      </c>
      <c r="Z43" s="150">
        <f>Penalidades!$N22</f>
        <v>54</v>
      </c>
      <c r="AA43" s="152">
        <f t="shared" ref="AA43" si="0">SUM(B44:Y44)-Z43</f>
        <v>209</v>
      </c>
      <c r="AC43" s="55" t="s">
        <v>21</v>
      </c>
      <c r="AD43" s="55">
        <v>4</v>
      </c>
      <c r="AF43" s="41"/>
    </row>
    <row r="44" spans="1:34" ht="15" customHeight="1" thickTop="1" thickBot="1" x14ac:dyDescent="0.25">
      <c r="A44" s="156"/>
      <c r="B44" s="153">
        <f t="shared" ref="B44" si="1">B43+C43</f>
        <v>26</v>
      </c>
      <c r="C44" s="154"/>
      <c r="D44" s="153">
        <f t="shared" ref="D44" si="2">D43+E43</f>
        <v>0</v>
      </c>
      <c r="E44" s="154"/>
      <c r="F44" s="153">
        <f t="shared" ref="F44" si="3">F43+G43</f>
        <v>26</v>
      </c>
      <c r="G44" s="154"/>
      <c r="H44" s="153">
        <f t="shared" ref="H44" si="4">H43+I43</f>
        <v>13</v>
      </c>
      <c r="I44" s="154"/>
      <c r="J44" s="153">
        <f t="shared" ref="J44" si="5">J43+K43</f>
        <v>27</v>
      </c>
      <c r="K44" s="154"/>
      <c r="L44" s="153">
        <f t="shared" ref="L44" si="6">L43+M43</f>
        <v>0</v>
      </c>
      <c r="M44" s="154"/>
      <c r="N44" s="153">
        <f t="shared" ref="N44" si="7">N43+O43</f>
        <v>31</v>
      </c>
      <c r="O44" s="154"/>
      <c r="P44" s="153">
        <f t="shared" ref="P44" si="8">P43+Q43</f>
        <v>29</v>
      </c>
      <c r="Q44" s="154"/>
      <c r="R44" s="153">
        <f t="shared" ref="R44" si="9">R43+S43</f>
        <v>20</v>
      </c>
      <c r="S44" s="154"/>
      <c r="T44" s="153">
        <f t="shared" ref="T44" si="10">T43+U43</f>
        <v>35</v>
      </c>
      <c r="U44" s="154"/>
      <c r="V44" s="153">
        <f t="shared" ref="V44" si="11">V43+W43</f>
        <v>24</v>
      </c>
      <c r="W44" s="154"/>
      <c r="X44" s="153">
        <f t="shared" ref="X44" si="12">X43+Y43</f>
        <v>32</v>
      </c>
      <c r="Y44" s="154"/>
      <c r="Z44" s="151"/>
      <c r="AA44" s="152"/>
      <c r="AC44" s="55" t="s">
        <v>22</v>
      </c>
      <c r="AD44" s="55">
        <v>3</v>
      </c>
      <c r="AF44" s="17"/>
      <c r="AG44" s="17"/>
    </row>
    <row r="45" spans="1:34" ht="15" customHeight="1" thickTop="1" thickBot="1" x14ac:dyDescent="0.25">
      <c r="A45" s="155" t="s">
        <v>114</v>
      </c>
      <c r="B45" s="38">
        <v>11</v>
      </c>
      <c r="C45" s="39">
        <v>3</v>
      </c>
      <c r="D45" s="38">
        <v>12</v>
      </c>
      <c r="E45" s="39"/>
      <c r="F45" s="38">
        <v>16</v>
      </c>
      <c r="G45" s="39">
        <v>2</v>
      </c>
      <c r="H45" s="38">
        <v>18</v>
      </c>
      <c r="I45" s="39">
        <v>6</v>
      </c>
      <c r="J45" s="38"/>
      <c r="K45" s="39"/>
      <c r="L45" s="38">
        <v>17</v>
      </c>
      <c r="M45" s="39">
        <v>5</v>
      </c>
      <c r="N45" s="38">
        <v>13</v>
      </c>
      <c r="O45" s="39">
        <v>3</v>
      </c>
      <c r="P45" s="38">
        <v>16</v>
      </c>
      <c r="Q45" s="39">
        <v>3</v>
      </c>
      <c r="R45" s="38"/>
      <c r="S45" s="39"/>
      <c r="T45" s="38">
        <v>15</v>
      </c>
      <c r="U45" s="39">
        <v>3</v>
      </c>
      <c r="V45" s="38">
        <v>14</v>
      </c>
      <c r="W45" s="39">
        <v>2</v>
      </c>
      <c r="X45" s="38">
        <v>12</v>
      </c>
      <c r="Y45" s="39"/>
      <c r="Z45" s="150">
        <f>Penalidades!$N23</f>
        <v>14</v>
      </c>
      <c r="AA45" s="152">
        <f t="shared" ref="AA45" si="13">SUM(B46:Y46)-Z45</f>
        <v>157</v>
      </c>
      <c r="AC45" s="55" t="s">
        <v>23</v>
      </c>
      <c r="AD45" s="55">
        <v>2</v>
      </c>
      <c r="AF45" s="41"/>
    </row>
    <row r="46" spans="1:34" ht="15" customHeight="1" thickTop="1" thickBot="1" x14ac:dyDescent="0.25">
      <c r="A46" s="156"/>
      <c r="B46" s="153">
        <f t="shared" ref="B46" si="14">B45+C45</f>
        <v>14</v>
      </c>
      <c r="C46" s="154"/>
      <c r="D46" s="153">
        <f t="shared" ref="D46" si="15">D45+E45</f>
        <v>12</v>
      </c>
      <c r="E46" s="154"/>
      <c r="F46" s="153">
        <f t="shared" ref="F46" si="16">F45+G45</f>
        <v>18</v>
      </c>
      <c r="G46" s="154"/>
      <c r="H46" s="153">
        <f t="shared" ref="H46" si="17">H45+I45</f>
        <v>24</v>
      </c>
      <c r="I46" s="154"/>
      <c r="J46" s="153">
        <f t="shared" ref="J46" si="18">J45+K45</f>
        <v>0</v>
      </c>
      <c r="K46" s="154"/>
      <c r="L46" s="153">
        <f t="shared" ref="L46" si="19">L45+M45</f>
        <v>22</v>
      </c>
      <c r="M46" s="154"/>
      <c r="N46" s="153">
        <f t="shared" ref="N46" si="20">N45+O45</f>
        <v>16</v>
      </c>
      <c r="O46" s="154"/>
      <c r="P46" s="153">
        <f t="shared" ref="P46" si="21">P45+Q45</f>
        <v>19</v>
      </c>
      <c r="Q46" s="154"/>
      <c r="R46" s="153">
        <f t="shared" ref="R46" si="22">R45+S45</f>
        <v>0</v>
      </c>
      <c r="S46" s="154"/>
      <c r="T46" s="153">
        <f t="shared" ref="T46" si="23">T45+U45</f>
        <v>18</v>
      </c>
      <c r="U46" s="154"/>
      <c r="V46" s="153">
        <f t="shared" ref="V46" si="24">V45+W45</f>
        <v>16</v>
      </c>
      <c r="W46" s="154"/>
      <c r="X46" s="153">
        <f t="shared" ref="X46" si="25">X45+Y45</f>
        <v>12</v>
      </c>
      <c r="Y46" s="154"/>
      <c r="Z46" s="151"/>
      <c r="AA46" s="152"/>
      <c r="AC46" s="56" t="s">
        <v>24</v>
      </c>
      <c r="AD46" s="56">
        <v>1</v>
      </c>
      <c r="AF46" s="17"/>
      <c r="AG46" s="17"/>
    </row>
    <row r="47" spans="1:34" ht="15" customHeight="1" thickTop="1" thickBot="1" x14ac:dyDescent="0.25">
      <c r="A47" s="155" t="s">
        <v>85</v>
      </c>
      <c r="B47" s="38">
        <v>13</v>
      </c>
      <c r="C47" s="39">
        <v>1</v>
      </c>
      <c r="D47" s="38"/>
      <c r="E47" s="39"/>
      <c r="F47" s="38">
        <v>22</v>
      </c>
      <c r="G47" s="39">
        <v>7</v>
      </c>
      <c r="H47" s="38"/>
      <c r="I47" s="39"/>
      <c r="J47" s="38"/>
      <c r="K47" s="39"/>
      <c r="L47" s="38">
        <v>21</v>
      </c>
      <c r="M47" s="39">
        <v>7</v>
      </c>
      <c r="N47" s="38">
        <v>19</v>
      </c>
      <c r="O47" s="39">
        <v>7</v>
      </c>
      <c r="P47" s="38">
        <v>15</v>
      </c>
      <c r="Q47" s="39">
        <v>4</v>
      </c>
      <c r="R47" s="38">
        <v>18</v>
      </c>
      <c r="S47" s="39">
        <v>14</v>
      </c>
      <c r="T47" s="38">
        <v>17</v>
      </c>
      <c r="U47" s="39">
        <v>5</v>
      </c>
      <c r="V47" s="38">
        <v>21</v>
      </c>
      <c r="W47" s="39">
        <v>7</v>
      </c>
      <c r="X47" s="38">
        <v>18</v>
      </c>
      <c r="Y47" s="39">
        <v>6</v>
      </c>
      <c r="Z47" s="150">
        <f>Penalidades!$N24</f>
        <v>56</v>
      </c>
      <c r="AA47" s="152">
        <f t="shared" ref="AA47" si="26">SUM(B48:Y48)-Z47</f>
        <v>166</v>
      </c>
      <c r="AF47" s="41"/>
    </row>
    <row r="48" spans="1:34" ht="15" customHeight="1" thickTop="1" thickBot="1" x14ac:dyDescent="0.25">
      <c r="A48" s="156"/>
      <c r="B48" s="153">
        <f t="shared" ref="B48" si="27">B47+C47</f>
        <v>14</v>
      </c>
      <c r="C48" s="154"/>
      <c r="D48" s="153">
        <f t="shared" ref="D48" si="28">D47+E47</f>
        <v>0</v>
      </c>
      <c r="E48" s="154"/>
      <c r="F48" s="153">
        <f t="shared" ref="F48" si="29">F47+G47</f>
        <v>29</v>
      </c>
      <c r="G48" s="154"/>
      <c r="H48" s="153">
        <f t="shared" ref="H48" si="30">H47+I47</f>
        <v>0</v>
      </c>
      <c r="I48" s="154"/>
      <c r="J48" s="153">
        <f t="shared" ref="J48" si="31">J47+K47</f>
        <v>0</v>
      </c>
      <c r="K48" s="154"/>
      <c r="L48" s="153">
        <f t="shared" ref="L48" si="32">L47+M47</f>
        <v>28</v>
      </c>
      <c r="M48" s="154"/>
      <c r="N48" s="153">
        <f t="shared" ref="N48" si="33">N47+O47</f>
        <v>26</v>
      </c>
      <c r="O48" s="154"/>
      <c r="P48" s="153">
        <f t="shared" ref="P48" si="34">P47+Q47</f>
        <v>19</v>
      </c>
      <c r="Q48" s="154"/>
      <c r="R48" s="153">
        <f t="shared" ref="R48" si="35">R47+S47</f>
        <v>32</v>
      </c>
      <c r="S48" s="154"/>
      <c r="T48" s="153">
        <f t="shared" ref="T48" si="36">T47+U47</f>
        <v>22</v>
      </c>
      <c r="U48" s="154"/>
      <c r="V48" s="153">
        <f t="shared" ref="V48" si="37">V47+W47</f>
        <v>28</v>
      </c>
      <c r="W48" s="154"/>
      <c r="X48" s="153">
        <f t="shared" ref="X48" si="38">X47+Y47</f>
        <v>24</v>
      </c>
      <c r="Y48" s="154"/>
      <c r="Z48" s="151"/>
      <c r="AA48" s="152"/>
      <c r="AF48" s="17"/>
      <c r="AG48" s="17"/>
    </row>
    <row r="49" spans="1:33" ht="15" customHeight="1" thickTop="1" thickBot="1" x14ac:dyDescent="0.25">
      <c r="A49" s="155" t="s">
        <v>115</v>
      </c>
      <c r="B49" s="38">
        <v>17</v>
      </c>
      <c r="C49" s="39">
        <v>14</v>
      </c>
      <c r="D49" s="38">
        <v>24</v>
      </c>
      <c r="E49" s="39">
        <v>9</v>
      </c>
      <c r="F49" s="38">
        <v>15</v>
      </c>
      <c r="G49" s="39">
        <v>1</v>
      </c>
      <c r="H49" s="38"/>
      <c r="I49" s="39"/>
      <c r="J49" s="38">
        <v>22</v>
      </c>
      <c r="K49" s="39">
        <v>12</v>
      </c>
      <c r="L49" s="38">
        <v>20</v>
      </c>
      <c r="M49" s="39">
        <v>9</v>
      </c>
      <c r="N49" s="38">
        <v>12</v>
      </c>
      <c r="O49" s="39"/>
      <c r="P49" s="38"/>
      <c r="Q49" s="39"/>
      <c r="R49" s="38">
        <v>23</v>
      </c>
      <c r="S49" s="39">
        <v>8</v>
      </c>
      <c r="T49" s="38">
        <v>20</v>
      </c>
      <c r="U49" s="39">
        <v>10</v>
      </c>
      <c r="V49" s="38">
        <v>20</v>
      </c>
      <c r="W49" s="39">
        <v>9</v>
      </c>
      <c r="X49" s="38"/>
      <c r="Y49" s="39"/>
      <c r="Z49" s="150">
        <f>Penalidades!$N25</f>
        <v>40</v>
      </c>
      <c r="AA49" s="152">
        <f t="shared" ref="AA49" si="39">SUM(B50:Y50)-Z49</f>
        <v>205</v>
      </c>
      <c r="AF49" s="41"/>
    </row>
    <row r="50" spans="1:33" ht="15" customHeight="1" thickTop="1" thickBot="1" x14ac:dyDescent="0.25">
      <c r="A50" s="156"/>
      <c r="B50" s="153">
        <f t="shared" ref="B50" si="40">B49+C49</f>
        <v>31</v>
      </c>
      <c r="C50" s="154"/>
      <c r="D50" s="153">
        <f t="shared" ref="D50" si="41">D49+E49</f>
        <v>33</v>
      </c>
      <c r="E50" s="154"/>
      <c r="F50" s="153">
        <f t="shared" ref="F50" si="42">F49+G49</f>
        <v>16</v>
      </c>
      <c r="G50" s="154"/>
      <c r="H50" s="153">
        <f t="shared" ref="H50" si="43">H49+I49</f>
        <v>0</v>
      </c>
      <c r="I50" s="154"/>
      <c r="J50" s="153">
        <f t="shared" ref="J50" si="44">J49+K49</f>
        <v>34</v>
      </c>
      <c r="K50" s="154"/>
      <c r="L50" s="153">
        <f t="shared" ref="L50" si="45">L49+M49</f>
        <v>29</v>
      </c>
      <c r="M50" s="154"/>
      <c r="N50" s="153">
        <f t="shared" ref="N50" si="46">N49+O49</f>
        <v>12</v>
      </c>
      <c r="O50" s="154"/>
      <c r="P50" s="153">
        <f t="shared" ref="P50" si="47">P49+Q49</f>
        <v>0</v>
      </c>
      <c r="Q50" s="154"/>
      <c r="R50" s="153">
        <f t="shared" ref="R50" si="48">R49+S49</f>
        <v>31</v>
      </c>
      <c r="S50" s="154"/>
      <c r="T50" s="153">
        <f t="shared" ref="T50" si="49">T49+U49</f>
        <v>30</v>
      </c>
      <c r="U50" s="154"/>
      <c r="V50" s="153">
        <f t="shared" ref="V50" si="50">V49+W49</f>
        <v>29</v>
      </c>
      <c r="W50" s="154"/>
      <c r="X50" s="153">
        <f t="shared" ref="X50" si="51">X49+Y49</f>
        <v>0</v>
      </c>
      <c r="Y50" s="154"/>
      <c r="Z50" s="151"/>
      <c r="AA50" s="152"/>
      <c r="AF50" s="17"/>
      <c r="AG50" s="17"/>
    </row>
    <row r="51" spans="1:33" ht="13.5" thickTop="1" x14ac:dyDescent="0.2"/>
  </sheetData>
  <sheetProtection algorithmName="SHA-512" hashValue="dMUXoegTFwYGQHos9lw0m/4h0FtBu8kF5OVDNmDDYeSEdBnIiisCEe1NonIngn33cZlvXgBdSwsC/uNqG27D+g==" saltValue="DfV2aGutwKPG4/K+a9Dpnw==" spinCount="100000" sheet="1" objects="1" scenarios="1"/>
  <mergeCells count="363">
    <mergeCell ref="A41:A42"/>
    <mergeCell ref="A35:A36"/>
    <mergeCell ref="A37:A38"/>
    <mergeCell ref="A39:A40"/>
    <mergeCell ref="A29:A30"/>
    <mergeCell ref="A31:A32"/>
    <mergeCell ref="A33:A34"/>
    <mergeCell ref="A27:A28"/>
    <mergeCell ref="L18:M18"/>
    <mergeCell ref="B40:C40"/>
    <mergeCell ref="D40:E40"/>
    <mergeCell ref="F40:G40"/>
    <mergeCell ref="H40:I40"/>
    <mergeCell ref="B38:C38"/>
    <mergeCell ref="D38:E38"/>
    <mergeCell ref="B36:C36"/>
    <mergeCell ref="D36:E36"/>
    <mergeCell ref="F36:G36"/>
    <mergeCell ref="H36:I36"/>
    <mergeCell ref="J36:K36"/>
    <mergeCell ref="F32:G32"/>
    <mergeCell ref="D32:E32"/>
    <mergeCell ref="B34:C34"/>
    <mergeCell ref="D34:E34"/>
    <mergeCell ref="A9:A10"/>
    <mergeCell ref="A11:A12"/>
    <mergeCell ref="A13:A14"/>
    <mergeCell ref="A15:A16"/>
    <mergeCell ref="A21:A22"/>
    <mergeCell ref="A19:A20"/>
    <mergeCell ref="A17:A18"/>
    <mergeCell ref="A23:A24"/>
    <mergeCell ref="V18:W18"/>
    <mergeCell ref="P20:Q20"/>
    <mergeCell ref="N18:O18"/>
    <mergeCell ref="F18:G18"/>
    <mergeCell ref="V24:W24"/>
    <mergeCell ref="N12:O12"/>
    <mergeCell ref="P12:Q12"/>
    <mergeCell ref="P10:Q10"/>
    <mergeCell ref="L12:M12"/>
    <mergeCell ref="B12:C12"/>
    <mergeCell ref="F10:G10"/>
    <mergeCell ref="H10:I10"/>
    <mergeCell ref="AA17:AA18"/>
    <mergeCell ref="B18:C18"/>
    <mergeCell ref="D18:E18"/>
    <mergeCell ref="X20:Y20"/>
    <mergeCell ref="AA21:AA22"/>
    <mergeCell ref="B22:C22"/>
    <mergeCell ref="D22:E22"/>
    <mergeCell ref="F22:G22"/>
    <mergeCell ref="H22:I22"/>
    <mergeCell ref="J22:K22"/>
    <mergeCell ref="AA19:AA20"/>
    <mergeCell ref="B20:C20"/>
    <mergeCell ref="L22:M22"/>
    <mergeCell ref="N22:O22"/>
    <mergeCell ref="P22:Q22"/>
    <mergeCell ref="R22:S22"/>
    <mergeCell ref="V22:W22"/>
    <mergeCell ref="X22:Y22"/>
    <mergeCell ref="H18:I18"/>
    <mergeCell ref="J18:K18"/>
    <mergeCell ref="AC1:AD1"/>
    <mergeCell ref="AA3:AA4"/>
    <mergeCell ref="Z3:Z4"/>
    <mergeCell ref="Z7:Z8"/>
    <mergeCell ref="Z9:Z10"/>
    <mergeCell ref="AA5:AA6"/>
    <mergeCell ref="AA11:AA12"/>
    <mergeCell ref="T14:U14"/>
    <mergeCell ref="V14:W14"/>
    <mergeCell ref="X14:Y14"/>
    <mergeCell ref="X3:Y3"/>
    <mergeCell ref="Z13:Z14"/>
    <mergeCell ref="AA9:AA10"/>
    <mergeCell ref="A1:AA2"/>
    <mergeCell ref="B3:C3"/>
    <mergeCell ref="Z11:Z12"/>
    <mergeCell ref="V12:W12"/>
    <mergeCell ref="X12:Y12"/>
    <mergeCell ref="R12:S12"/>
    <mergeCell ref="L10:M10"/>
    <mergeCell ref="D12:E12"/>
    <mergeCell ref="F12:G12"/>
    <mergeCell ref="H12:I12"/>
    <mergeCell ref="J12:K12"/>
    <mergeCell ref="V34:W34"/>
    <mergeCell ref="V40:W40"/>
    <mergeCell ref="V38:W38"/>
    <mergeCell ref="L38:M38"/>
    <mergeCell ref="N38:O38"/>
    <mergeCell ref="AA13:AA14"/>
    <mergeCell ref="B14:C14"/>
    <mergeCell ref="D14:E14"/>
    <mergeCell ref="F14:G14"/>
    <mergeCell ref="J14:K14"/>
    <mergeCell ref="L14:M14"/>
    <mergeCell ref="R14:S14"/>
    <mergeCell ref="H14:I14"/>
    <mergeCell ref="N14:O14"/>
    <mergeCell ref="D20:E20"/>
    <mergeCell ref="F20:G20"/>
    <mergeCell ref="H20:I20"/>
    <mergeCell ref="J20:K20"/>
    <mergeCell ref="L20:M20"/>
    <mergeCell ref="Z19:Z20"/>
    <mergeCell ref="N20:O20"/>
    <mergeCell ref="T20:U20"/>
    <mergeCell ref="X16:Y16"/>
    <mergeCell ref="V20:W20"/>
    <mergeCell ref="X24:Y24"/>
    <mergeCell ref="Z23:Z24"/>
    <mergeCell ref="AA23:AA24"/>
    <mergeCell ref="B24:C24"/>
    <mergeCell ref="A5:A6"/>
    <mergeCell ref="Z5:Z6"/>
    <mergeCell ref="Z21:Z22"/>
    <mergeCell ref="T18:U18"/>
    <mergeCell ref="D3:E3"/>
    <mergeCell ref="F3:G3"/>
    <mergeCell ref="H3:I3"/>
    <mergeCell ref="J3:K3"/>
    <mergeCell ref="P18:Q18"/>
    <mergeCell ref="R16:S16"/>
    <mergeCell ref="T16:U16"/>
    <mergeCell ref="R18:S18"/>
    <mergeCell ref="R20:S20"/>
    <mergeCell ref="X18:Y18"/>
    <mergeCell ref="Z17:Z18"/>
    <mergeCell ref="R10:S10"/>
    <mergeCell ref="N10:O10"/>
    <mergeCell ref="J10:K10"/>
    <mergeCell ref="B10:C10"/>
    <mergeCell ref="T12:U12"/>
    <mergeCell ref="R40:S40"/>
    <mergeCell ref="AA35:AA36"/>
    <mergeCell ref="Z27:Z28"/>
    <mergeCell ref="Z33:Z34"/>
    <mergeCell ref="R30:S30"/>
    <mergeCell ref="V32:W32"/>
    <mergeCell ref="AA39:AA40"/>
    <mergeCell ref="AA29:AA30"/>
    <mergeCell ref="T38:U38"/>
    <mergeCell ref="T32:U32"/>
    <mergeCell ref="R36:S36"/>
    <mergeCell ref="X34:Y34"/>
    <mergeCell ref="V28:W28"/>
    <mergeCell ref="AA31:AA32"/>
    <mergeCell ref="AA33:AA34"/>
    <mergeCell ref="V36:W36"/>
    <mergeCell ref="X36:Y36"/>
    <mergeCell ref="X30:Y30"/>
    <mergeCell ref="T36:U36"/>
    <mergeCell ref="Z39:Z40"/>
    <mergeCell ref="Z37:Z38"/>
    <mergeCell ref="Z29:Z30"/>
    <mergeCell ref="Z31:Z32"/>
    <mergeCell ref="Z35:Z36"/>
    <mergeCell ref="T30:U30"/>
    <mergeCell ref="L28:M28"/>
    <mergeCell ref="N34:O34"/>
    <mergeCell ref="R28:S28"/>
    <mergeCell ref="H24:I24"/>
    <mergeCell ref="J24:K24"/>
    <mergeCell ref="L24:M24"/>
    <mergeCell ref="P26:Q26"/>
    <mergeCell ref="N24:O24"/>
    <mergeCell ref="P24:Q24"/>
    <mergeCell ref="L34:M34"/>
    <mergeCell ref="T34:U34"/>
    <mergeCell ref="P34:Q34"/>
    <mergeCell ref="L30:M30"/>
    <mergeCell ref="N30:O30"/>
    <mergeCell ref="P30:Q30"/>
    <mergeCell ref="L32:M32"/>
    <mergeCell ref="H32:I32"/>
    <mergeCell ref="F34:G34"/>
    <mergeCell ref="H34:I34"/>
    <mergeCell ref="J34:K34"/>
    <mergeCell ref="B16:C16"/>
    <mergeCell ref="D16:E16"/>
    <mergeCell ref="F16:G16"/>
    <mergeCell ref="H16:I16"/>
    <mergeCell ref="Z15:Z16"/>
    <mergeCell ref="J16:K16"/>
    <mergeCell ref="N16:O16"/>
    <mergeCell ref="P16:Q16"/>
    <mergeCell ref="L16:M16"/>
    <mergeCell ref="V16:W16"/>
    <mergeCell ref="P28:Q28"/>
    <mergeCell ref="X28:Y28"/>
    <mergeCell ref="B30:C30"/>
    <mergeCell ref="D30:E30"/>
    <mergeCell ref="F30:G30"/>
    <mergeCell ref="H30:I30"/>
    <mergeCell ref="J30:K30"/>
    <mergeCell ref="V30:W30"/>
    <mergeCell ref="B26:C26"/>
    <mergeCell ref="R34:S34"/>
    <mergeCell ref="R32:S32"/>
    <mergeCell ref="X10:Y10"/>
    <mergeCell ref="T10:U10"/>
    <mergeCell ref="V10:W10"/>
    <mergeCell ref="B28:C28"/>
    <mergeCell ref="D28:E28"/>
    <mergeCell ref="A7:A8"/>
    <mergeCell ref="AA7:AA8"/>
    <mergeCell ref="B8:C8"/>
    <mergeCell ref="D8:E8"/>
    <mergeCell ref="F8:G8"/>
    <mergeCell ref="H8:I8"/>
    <mergeCell ref="J8:K8"/>
    <mergeCell ref="A25:A26"/>
    <mergeCell ref="Z25:Z26"/>
    <mergeCell ref="AA25:AA26"/>
    <mergeCell ref="D26:E26"/>
    <mergeCell ref="F26:G26"/>
    <mergeCell ref="H26:I26"/>
    <mergeCell ref="J26:K26"/>
    <mergeCell ref="L26:M26"/>
    <mergeCell ref="N26:O26"/>
    <mergeCell ref="V26:W26"/>
    <mergeCell ref="X26:Y26"/>
    <mergeCell ref="AA27:AA28"/>
    <mergeCell ref="AA15:AA16"/>
    <mergeCell ref="A3:A4"/>
    <mergeCell ref="L8:M8"/>
    <mergeCell ref="N8:O8"/>
    <mergeCell ref="P8:Q8"/>
    <mergeCell ref="X8:Y8"/>
    <mergeCell ref="R6:S6"/>
    <mergeCell ref="L3:M3"/>
    <mergeCell ref="P3:Q3"/>
    <mergeCell ref="X6:Y6"/>
    <mergeCell ref="V6:W6"/>
    <mergeCell ref="B6:C6"/>
    <mergeCell ref="D6:E6"/>
    <mergeCell ref="F6:G6"/>
    <mergeCell ref="H6:I6"/>
    <mergeCell ref="J6:K6"/>
    <mergeCell ref="L6:M6"/>
    <mergeCell ref="N6:O6"/>
    <mergeCell ref="P6:Q6"/>
    <mergeCell ref="T6:U6"/>
    <mergeCell ref="T3:U3"/>
    <mergeCell ref="V3:W3"/>
    <mergeCell ref="R8:S8"/>
    <mergeCell ref="T8:U8"/>
    <mergeCell ref="V8:W8"/>
    <mergeCell ref="R3:S3"/>
    <mergeCell ref="N3:O3"/>
    <mergeCell ref="N28:O28"/>
    <mergeCell ref="T28:U28"/>
    <mergeCell ref="R24:S24"/>
    <mergeCell ref="T24:U24"/>
    <mergeCell ref="R26:S26"/>
    <mergeCell ref="D24:E24"/>
    <mergeCell ref="F24:G24"/>
    <mergeCell ref="T26:U26"/>
    <mergeCell ref="T22:U22"/>
    <mergeCell ref="D10:E10"/>
    <mergeCell ref="H42:I42"/>
    <mergeCell ref="P14:Q14"/>
    <mergeCell ref="F28:G28"/>
    <mergeCell ref="H28:I28"/>
    <mergeCell ref="J28:K28"/>
    <mergeCell ref="R38:S38"/>
    <mergeCell ref="J40:K40"/>
    <mergeCell ref="AA41:AA42"/>
    <mergeCell ref="X42:Y42"/>
    <mergeCell ref="V42:W42"/>
    <mergeCell ref="Z41:Z42"/>
    <mergeCell ref="T42:U42"/>
    <mergeCell ref="J38:K38"/>
    <mergeCell ref="AA37:AA38"/>
    <mergeCell ref="X40:Y40"/>
    <mergeCell ref="L40:M40"/>
    <mergeCell ref="N40:O40"/>
    <mergeCell ref="P40:Q40"/>
    <mergeCell ref="T40:U40"/>
    <mergeCell ref="P38:Q38"/>
    <mergeCell ref="R42:S42"/>
    <mergeCell ref="L42:M42"/>
    <mergeCell ref="X38:Y38"/>
    <mergeCell ref="P32:Q32"/>
    <mergeCell ref="L36:M36"/>
    <mergeCell ref="N36:O36"/>
    <mergeCell ref="P36:Q36"/>
    <mergeCell ref="J32:K32"/>
    <mergeCell ref="B32:C32"/>
    <mergeCell ref="N32:O32"/>
    <mergeCell ref="Z43:Z44"/>
    <mergeCell ref="AA43:AA44"/>
    <mergeCell ref="B44:C44"/>
    <mergeCell ref="D44:E44"/>
    <mergeCell ref="F44:G44"/>
    <mergeCell ref="H44:I44"/>
    <mergeCell ref="J44:K44"/>
    <mergeCell ref="L44:M44"/>
    <mergeCell ref="N44:O44"/>
    <mergeCell ref="X32:Y32"/>
    <mergeCell ref="B42:C42"/>
    <mergeCell ref="D42:E42"/>
    <mergeCell ref="N42:O42"/>
    <mergeCell ref="F42:G42"/>
    <mergeCell ref="P42:Q42"/>
    <mergeCell ref="J42:K42"/>
    <mergeCell ref="F38:G38"/>
    <mergeCell ref="H38:I38"/>
    <mergeCell ref="N46:O46"/>
    <mergeCell ref="P46:Q46"/>
    <mergeCell ref="P44:Q44"/>
    <mergeCell ref="R44:S44"/>
    <mergeCell ref="T44:U44"/>
    <mergeCell ref="V44:W44"/>
    <mergeCell ref="X44:Y44"/>
    <mergeCell ref="A45:A46"/>
    <mergeCell ref="R46:S46"/>
    <mergeCell ref="T46:U46"/>
    <mergeCell ref="V46:W46"/>
    <mergeCell ref="X46:Y46"/>
    <mergeCell ref="A43:A44"/>
    <mergeCell ref="R50:S50"/>
    <mergeCell ref="T50:U50"/>
    <mergeCell ref="V50:W50"/>
    <mergeCell ref="X50:Y50"/>
    <mergeCell ref="A47:A48"/>
    <mergeCell ref="Z47:Z48"/>
    <mergeCell ref="AA47:AA48"/>
    <mergeCell ref="B48:C48"/>
    <mergeCell ref="D48:E48"/>
    <mergeCell ref="F48:G48"/>
    <mergeCell ref="H48:I48"/>
    <mergeCell ref="J48:K48"/>
    <mergeCell ref="L48:M48"/>
    <mergeCell ref="N48:O48"/>
    <mergeCell ref="A49:A50"/>
    <mergeCell ref="AC32:AD34"/>
    <mergeCell ref="Z49:Z50"/>
    <mergeCell ref="AA49:AA50"/>
    <mergeCell ref="B50:C50"/>
    <mergeCell ref="D50:E50"/>
    <mergeCell ref="F50:G50"/>
    <mergeCell ref="H50:I50"/>
    <mergeCell ref="J50:K50"/>
    <mergeCell ref="L50:M50"/>
    <mergeCell ref="N50:O50"/>
    <mergeCell ref="P50:Q50"/>
    <mergeCell ref="P48:Q48"/>
    <mergeCell ref="R48:S48"/>
    <mergeCell ref="T48:U48"/>
    <mergeCell ref="V48:W48"/>
    <mergeCell ref="X48:Y48"/>
    <mergeCell ref="Z45:Z46"/>
    <mergeCell ref="AA45:AA46"/>
    <mergeCell ref="B46:C46"/>
    <mergeCell ref="D46:E46"/>
    <mergeCell ref="F46:G46"/>
    <mergeCell ref="H46:I46"/>
    <mergeCell ref="J46:K46"/>
    <mergeCell ref="L46:M4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6"/>
  <sheetViews>
    <sheetView zoomScale="63" zoomScaleNormal="63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6" sqref="I16"/>
    </sheetView>
  </sheetViews>
  <sheetFormatPr defaultRowHeight="20.25" x14ac:dyDescent="0.3"/>
  <cols>
    <col min="1" max="1" width="30.5703125" style="43" bestFit="1" customWidth="1"/>
    <col min="2" max="7" width="10.7109375" style="44" customWidth="1"/>
    <col min="8" max="8" width="10.7109375" style="43" customWidth="1"/>
    <col min="9" max="9" width="10.7109375" style="42" customWidth="1"/>
    <col min="10" max="10" width="10.7109375" style="44" customWidth="1"/>
    <col min="11" max="11" width="10.7109375" style="43" customWidth="1"/>
    <col min="12" max="13" width="10.7109375" style="44" customWidth="1"/>
    <col min="14" max="14" width="12.7109375" style="44" customWidth="1"/>
    <col min="15" max="16" width="9.140625" style="44"/>
    <col min="17" max="17" width="20.140625" style="44" bestFit="1" customWidth="1"/>
    <col min="18" max="18" width="15" style="43" bestFit="1" customWidth="1"/>
    <col min="19" max="19" width="15.28515625" style="44" bestFit="1" customWidth="1"/>
    <col min="20" max="16384" width="9.140625" style="44"/>
  </cols>
  <sheetData>
    <row r="1" spans="1:20" ht="33" customHeight="1" thickTop="1" thickBot="1" x14ac:dyDescent="0.35">
      <c r="A1" s="125" t="s">
        <v>116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20" s="65" customFormat="1" ht="27.75" thickTop="1" thickBot="1" x14ac:dyDescent="0.25">
      <c r="A2" s="92" t="s">
        <v>54</v>
      </c>
      <c r="B2" s="92" t="s">
        <v>42</v>
      </c>
      <c r="C2" s="92" t="s">
        <v>43</v>
      </c>
      <c r="D2" s="92" t="s">
        <v>44</v>
      </c>
      <c r="E2" s="92" t="s">
        <v>45</v>
      </c>
      <c r="F2" s="92" t="s">
        <v>46</v>
      </c>
      <c r="G2" s="92" t="s">
        <v>47</v>
      </c>
      <c r="H2" s="92" t="s">
        <v>48</v>
      </c>
      <c r="I2" s="92" t="s">
        <v>49</v>
      </c>
      <c r="J2" s="92" t="s">
        <v>50</v>
      </c>
      <c r="K2" s="92" t="s">
        <v>51</v>
      </c>
      <c r="L2" s="92" t="s">
        <v>41</v>
      </c>
      <c r="M2" s="92" t="s">
        <v>52</v>
      </c>
      <c r="N2" s="93" t="s">
        <v>10</v>
      </c>
      <c r="Q2" s="178" t="s">
        <v>119</v>
      </c>
      <c r="R2" s="178" t="s">
        <v>92</v>
      </c>
      <c r="S2" s="178"/>
    </row>
    <row r="3" spans="1:20" ht="21.95" customHeight="1" thickTop="1" thickBot="1" x14ac:dyDescent="0.4">
      <c r="A3" s="100" t="str">
        <f>Pontuação!A5</f>
        <v>América</v>
      </c>
      <c r="B3" s="106">
        <v>4</v>
      </c>
      <c r="C3" s="107"/>
      <c r="D3" s="106">
        <v>4</v>
      </c>
      <c r="E3" s="106">
        <v>8</v>
      </c>
      <c r="F3" s="106">
        <v>4</v>
      </c>
      <c r="G3" s="106">
        <v>4</v>
      </c>
      <c r="H3" s="106">
        <v>4</v>
      </c>
      <c r="I3" s="106">
        <v>4</v>
      </c>
      <c r="J3" s="107"/>
      <c r="K3" s="107"/>
      <c r="L3" s="107"/>
      <c r="M3" s="107"/>
      <c r="N3" s="101">
        <f>SUM(B3:M3)</f>
        <v>32</v>
      </c>
      <c r="Q3" s="178"/>
      <c r="R3" s="99" t="s">
        <v>120</v>
      </c>
      <c r="S3" s="99" t="s">
        <v>121</v>
      </c>
    </row>
    <row r="4" spans="1:20" ht="21.95" customHeight="1" thickTop="1" x14ac:dyDescent="0.35">
      <c r="A4" s="94" t="str">
        <f>Pontuação!A7</f>
        <v>Anderlecht</v>
      </c>
      <c r="B4" s="108"/>
      <c r="C4" s="108"/>
      <c r="D4" s="108"/>
      <c r="E4" s="106">
        <v>12</v>
      </c>
      <c r="F4" s="106">
        <v>4</v>
      </c>
      <c r="G4" s="108"/>
      <c r="H4" s="108"/>
      <c r="I4" s="108"/>
      <c r="J4" s="108"/>
      <c r="K4" s="108"/>
      <c r="L4" s="106">
        <v>4</v>
      </c>
      <c r="M4" s="108">
        <v>16</v>
      </c>
      <c r="N4" s="95">
        <f t="shared" ref="N4:N21" si="0">SUM(B4:M4)</f>
        <v>36</v>
      </c>
      <c r="Q4" s="110" t="s">
        <v>91</v>
      </c>
      <c r="R4" s="111">
        <v>2</v>
      </c>
      <c r="S4" s="117">
        <v>2</v>
      </c>
    </row>
    <row r="5" spans="1:20" ht="21.95" customHeight="1" x14ac:dyDescent="0.35">
      <c r="A5" s="94" t="str">
        <f>Pontuação!A9</f>
        <v>Atlético de Madrid</v>
      </c>
      <c r="B5" s="108"/>
      <c r="C5" s="108"/>
      <c r="D5" s="108"/>
      <c r="E5" s="106">
        <v>4</v>
      </c>
      <c r="F5" s="106">
        <v>2</v>
      </c>
      <c r="G5" s="108"/>
      <c r="H5" s="108"/>
      <c r="I5" s="108"/>
      <c r="J5" s="106">
        <v>4</v>
      </c>
      <c r="K5" s="108"/>
      <c r="L5" s="108"/>
      <c r="M5" s="108"/>
      <c r="N5" s="95">
        <f t="shared" si="0"/>
        <v>10</v>
      </c>
      <c r="Q5" s="112" t="s">
        <v>93</v>
      </c>
      <c r="R5" s="113">
        <v>3</v>
      </c>
      <c r="S5" s="118">
        <v>4</v>
      </c>
    </row>
    <row r="6" spans="1:20" ht="21.95" customHeight="1" thickBot="1" x14ac:dyDescent="0.4">
      <c r="A6" s="94" t="str">
        <f>Pontuação!A11</f>
        <v>Bayern de Munique</v>
      </c>
      <c r="B6" s="106">
        <v>6</v>
      </c>
      <c r="C6" s="108"/>
      <c r="D6" s="108"/>
      <c r="E6" s="108"/>
      <c r="F6" s="106"/>
      <c r="G6" s="106">
        <v>4</v>
      </c>
      <c r="H6" s="108"/>
      <c r="I6" s="108"/>
      <c r="J6" s="108"/>
      <c r="K6" s="108"/>
      <c r="L6" s="108"/>
      <c r="M6" s="108"/>
      <c r="N6" s="95">
        <f t="shared" si="0"/>
        <v>10</v>
      </c>
      <c r="Q6" s="114" t="s">
        <v>94</v>
      </c>
      <c r="R6" s="115">
        <v>6</v>
      </c>
      <c r="S6" s="119">
        <v>8</v>
      </c>
    </row>
    <row r="7" spans="1:20" ht="21.95" customHeight="1" thickTop="1" thickBot="1" x14ac:dyDescent="0.4">
      <c r="A7" s="94" t="str">
        <f>Pontuação!A13</f>
        <v>Botafogo</v>
      </c>
      <c r="B7" s="106">
        <v>8</v>
      </c>
      <c r="C7" s="108"/>
      <c r="D7" s="108"/>
      <c r="E7" s="106">
        <v>8</v>
      </c>
      <c r="F7" s="106">
        <v>10</v>
      </c>
      <c r="G7" s="108"/>
      <c r="H7" s="106">
        <v>24</v>
      </c>
      <c r="I7" s="106">
        <v>4</v>
      </c>
      <c r="J7" s="106">
        <v>6</v>
      </c>
      <c r="K7" s="106">
        <v>4</v>
      </c>
      <c r="L7" s="106">
        <v>4</v>
      </c>
      <c r="M7" s="106">
        <v>4</v>
      </c>
      <c r="N7" s="95">
        <f t="shared" si="0"/>
        <v>72</v>
      </c>
      <c r="R7" s="44"/>
    </row>
    <row r="8" spans="1:20" ht="21.95" customHeight="1" thickTop="1" thickBot="1" x14ac:dyDescent="0.4">
      <c r="A8" s="94" t="str">
        <f>Pontuação!A15</f>
        <v>Chelsea</v>
      </c>
      <c r="B8" s="108"/>
      <c r="C8" s="108"/>
      <c r="D8" s="106">
        <v>4</v>
      </c>
      <c r="E8" s="106">
        <v>4</v>
      </c>
      <c r="F8" s="106">
        <v>4</v>
      </c>
      <c r="G8" s="108"/>
      <c r="H8" s="108"/>
      <c r="I8" s="106">
        <v>4</v>
      </c>
      <c r="J8" s="106">
        <v>16</v>
      </c>
      <c r="K8" s="106">
        <v>20</v>
      </c>
      <c r="L8" s="108"/>
      <c r="M8" s="106">
        <v>4</v>
      </c>
      <c r="N8" s="95">
        <f t="shared" si="0"/>
        <v>56</v>
      </c>
      <c r="Q8" s="182" t="s">
        <v>91</v>
      </c>
      <c r="R8" s="183"/>
      <c r="S8" s="183"/>
      <c r="T8" s="184"/>
    </row>
    <row r="9" spans="1:20" ht="21.95" customHeight="1" thickTop="1" x14ac:dyDescent="0.35">
      <c r="A9" s="94" t="str">
        <f>Pontuação!A17</f>
        <v xml:space="preserve">Flamengo </v>
      </c>
      <c r="B9" s="106">
        <v>20</v>
      </c>
      <c r="C9" s="108"/>
      <c r="D9" s="108"/>
      <c r="E9" s="106">
        <v>8</v>
      </c>
      <c r="F9" s="106">
        <v>4</v>
      </c>
      <c r="G9" s="108"/>
      <c r="H9" s="106">
        <v>20</v>
      </c>
      <c r="I9" s="108"/>
      <c r="J9" s="108"/>
      <c r="K9" s="108"/>
      <c r="L9" s="108"/>
      <c r="M9" s="108"/>
      <c r="N9" s="95">
        <f t="shared" si="0"/>
        <v>52</v>
      </c>
      <c r="Q9" s="172" t="s">
        <v>125</v>
      </c>
      <c r="R9" s="173"/>
      <c r="S9" s="173"/>
      <c r="T9" s="174"/>
    </row>
    <row r="10" spans="1:20" ht="21.95" customHeight="1" x14ac:dyDescent="0.35">
      <c r="A10" s="94" t="str">
        <f>Pontuação!A19</f>
        <v>Fluminense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95">
        <f t="shared" si="0"/>
        <v>0</v>
      </c>
      <c r="Q10" s="175" t="s">
        <v>126</v>
      </c>
      <c r="R10" s="176"/>
      <c r="S10" s="176"/>
      <c r="T10" s="177"/>
    </row>
    <row r="11" spans="1:20" ht="21.95" customHeight="1" thickBot="1" x14ac:dyDescent="0.4">
      <c r="A11" s="94" t="str">
        <f>Pontuação!A21</f>
        <v>Grêmio</v>
      </c>
      <c r="B11" s="108"/>
      <c r="C11" s="108"/>
      <c r="D11" s="108"/>
      <c r="E11" s="108"/>
      <c r="F11" s="106">
        <v>20</v>
      </c>
      <c r="G11" s="108"/>
      <c r="H11" s="108"/>
      <c r="I11" s="106">
        <v>16</v>
      </c>
      <c r="J11" s="108"/>
      <c r="K11" s="108"/>
      <c r="L11" s="106">
        <v>4</v>
      </c>
      <c r="M11" s="108"/>
      <c r="N11" s="95">
        <f t="shared" si="0"/>
        <v>40</v>
      </c>
      <c r="Q11" s="179" t="s">
        <v>127</v>
      </c>
      <c r="R11" s="180"/>
      <c r="S11" s="180"/>
      <c r="T11" s="181"/>
    </row>
    <row r="12" spans="1:20" ht="21.95" customHeight="1" thickTop="1" thickBot="1" x14ac:dyDescent="0.4">
      <c r="A12" s="94" t="str">
        <f>Pontuação!A23</f>
        <v>Internazionale</v>
      </c>
      <c r="B12" s="108"/>
      <c r="C12" s="108"/>
      <c r="D12" s="108"/>
      <c r="E12" s="106">
        <v>4</v>
      </c>
      <c r="F12" s="106">
        <v>4</v>
      </c>
      <c r="G12" s="108">
        <v>2</v>
      </c>
      <c r="H12" s="106">
        <v>4</v>
      </c>
      <c r="I12" s="108"/>
      <c r="J12" s="106">
        <v>4</v>
      </c>
      <c r="K12" s="108"/>
      <c r="L12" s="108"/>
      <c r="M12" s="108"/>
      <c r="N12" s="95">
        <f t="shared" si="0"/>
        <v>18</v>
      </c>
    </row>
    <row r="13" spans="1:20" ht="21.95" customHeight="1" thickTop="1" thickBot="1" x14ac:dyDescent="0.4">
      <c r="A13" s="94" t="str">
        <f>Pontuação!A25</f>
        <v>Juventus</v>
      </c>
      <c r="B13" s="106">
        <v>4</v>
      </c>
      <c r="C13" s="108"/>
      <c r="D13" s="106">
        <v>8</v>
      </c>
      <c r="E13" s="106">
        <v>4</v>
      </c>
      <c r="F13" s="106">
        <v>8</v>
      </c>
      <c r="G13" s="108"/>
      <c r="H13" s="106">
        <v>4</v>
      </c>
      <c r="I13" s="106">
        <v>4</v>
      </c>
      <c r="J13" s="106">
        <v>4</v>
      </c>
      <c r="K13" s="106">
        <v>4</v>
      </c>
      <c r="L13" s="106">
        <v>4</v>
      </c>
      <c r="M13" s="108"/>
      <c r="N13" s="95">
        <f t="shared" si="0"/>
        <v>44</v>
      </c>
      <c r="Q13" s="182" t="s">
        <v>93</v>
      </c>
      <c r="R13" s="183"/>
      <c r="S13" s="183"/>
      <c r="T13" s="184"/>
    </row>
    <row r="14" spans="1:20" ht="21.95" customHeight="1" thickTop="1" x14ac:dyDescent="0.35">
      <c r="A14" s="94" t="str">
        <f>Pontuação!A27</f>
        <v>Liverpool</v>
      </c>
      <c r="B14" s="106">
        <v>4</v>
      </c>
      <c r="C14" s="106">
        <v>8</v>
      </c>
      <c r="D14" s="108"/>
      <c r="E14" s="108"/>
      <c r="F14" s="106">
        <v>28</v>
      </c>
      <c r="G14" s="106">
        <v>4</v>
      </c>
      <c r="H14" s="108"/>
      <c r="I14" s="106">
        <v>16</v>
      </c>
      <c r="J14" s="108"/>
      <c r="K14" s="108"/>
      <c r="L14" s="106">
        <v>4</v>
      </c>
      <c r="M14" s="108"/>
      <c r="N14" s="95">
        <f t="shared" si="0"/>
        <v>64</v>
      </c>
      <c r="Q14" s="172" t="s">
        <v>128</v>
      </c>
      <c r="R14" s="173"/>
      <c r="S14" s="173"/>
      <c r="T14" s="174"/>
    </row>
    <row r="15" spans="1:20" ht="21.95" customHeight="1" x14ac:dyDescent="0.35">
      <c r="A15" s="94" t="str">
        <f>Pontuação!A29</f>
        <v>Madureira</v>
      </c>
      <c r="B15" s="106">
        <v>4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95">
        <f t="shared" si="0"/>
        <v>4</v>
      </c>
      <c r="Q15" s="175" t="s">
        <v>129</v>
      </c>
      <c r="R15" s="176"/>
      <c r="S15" s="176"/>
      <c r="T15" s="177"/>
    </row>
    <row r="16" spans="1:20" ht="21.95" customHeight="1" x14ac:dyDescent="0.35">
      <c r="A16" s="94" t="str">
        <f>Pontuação!A31</f>
        <v>Milan</v>
      </c>
      <c r="B16" s="106">
        <v>14</v>
      </c>
      <c r="C16" s="106">
        <v>4</v>
      </c>
      <c r="D16" s="106">
        <v>4</v>
      </c>
      <c r="E16" s="106">
        <v>4</v>
      </c>
      <c r="F16" s="106">
        <v>12</v>
      </c>
      <c r="G16" s="108"/>
      <c r="H16" s="106">
        <v>4</v>
      </c>
      <c r="I16" s="108"/>
      <c r="J16" s="106">
        <v>4</v>
      </c>
      <c r="K16" s="108"/>
      <c r="L16" s="108"/>
      <c r="M16" s="106">
        <v>4</v>
      </c>
      <c r="N16" s="95">
        <f t="shared" si="0"/>
        <v>50</v>
      </c>
      <c r="Q16" s="175" t="s">
        <v>130</v>
      </c>
      <c r="R16" s="176"/>
      <c r="S16" s="176"/>
      <c r="T16" s="177"/>
    </row>
    <row r="17" spans="1:20" ht="21.95" customHeight="1" x14ac:dyDescent="0.35">
      <c r="A17" s="94" t="str">
        <f>Pontuação!A33</f>
        <v>Parma</v>
      </c>
      <c r="B17" s="108"/>
      <c r="C17" s="108"/>
      <c r="D17" s="108"/>
      <c r="E17" s="108"/>
      <c r="F17" s="106">
        <v>20</v>
      </c>
      <c r="G17" s="108"/>
      <c r="H17" s="108"/>
      <c r="I17" s="108"/>
      <c r="J17" s="108"/>
      <c r="K17" s="108"/>
      <c r="L17" s="108"/>
      <c r="M17" s="108"/>
      <c r="N17" s="95">
        <f t="shared" si="0"/>
        <v>20</v>
      </c>
      <c r="Q17" s="175" t="s">
        <v>131</v>
      </c>
      <c r="R17" s="176"/>
      <c r="S17" s="176"/>
      <c r="T17" s="177"/>
    </row>
    <row r="18" spans="1:20" ht="21.95" customHeight="1" x14ac:dyDescent="0.35">
      <c r="A18" s="94" t="str">
        <f>Pontuação!A35</f>
        <v>Racing</v>
      </c>
      <c r="B18" s="106">
        <v>8</v>
      </c>
      <c r="C18" s="106">
        <v>8</v>
      </c>
      <c r="D18" s="108"/>
      <c r="E18" s="106">
        <v>4</v>
      </c>
      <c r="F18" s="106">
        <v>20</v>
      </c>
      <c r="G18" s="106">
        <v>4</v>
      </c>
      <c r="H18" s="106">
        <v>4</v>
      </c>
      <c r="I18" s="106">
        <v>20</v>
      </c>
      <c r="J18" s="106">
        <v>8</v>
      </c>
      <c r="K18" s="108"/>
      <c r="L18" s="108"/>
      <c r="M18" s="106">
        <v>4</v>
      </c>
      <c r="N18" s="95">
        <f t="shared" si="0"/>
        <v>80</v>
      </c>
      <c r="Q18" s="175" t="s">
        <v>132</v>
      </c>
      <c r="R18" s="176"/>
      <c r="S18" s="176"/>
      <c r="T18" s="177"/>
    </row>
    <row r="19" spans="1:20" ht="21.95" customHeight="1" x14ac:dyDescent="0.35">
      <c r="A19" s="94" t="str">
        <f>Pontuação!A37</f>
        <v>Roma</v>
      </c>
      <c r="B19" s="108"/>
      <c r="C19" s="108"/>
      <c r="D19" s="106">
        <v>4</v>
      </c>
      <c r="E19" s="106">
        <v>4</v>
      </c>
      <c r="F19" s="106"/>
      <c r="G19" s="108"/>
      <c r="H19" s="108"/>
      <c r="I19" s="108"/>
      <c r="J19" s="108"/>
      <c r="K19" s="108"/>
      <c r="L19" s="106">
        <v>6</v>
      </c>
      <c r="M19" s="108"/>
      <c r="N19" s="95">
        <f t="shared" si="0"/>
        <v>14</v>
      </c>
      <c r="Q19" s="175" t="s">
        <v>133</v>
      </c>
      <c r="R19" s="176"/>
      <c r="S19" s="176"/>
      <c r="T19" s="177"/>
    </row>
    <row r="20" spans="1:20" ht="21.95" customHeight="1" thickBot="1" x14ac:dyDescent="0.4">
      <c r="A20" s="94" t="str">
        <f>Pontuação!A39</f>
        <v xml:space="preserve">São Cristovão </v>
      </c>
      <c r="B20" s="106">
        <v>6</v>
      </c>
      <c r="C20" s="106">
        <v>4</v>
      </c>
      <c r="D20" s="106">
        <v>4</v>
      </c>
      <c r="E20" s="106">
        <v>4</v>
      </c>
      <c r="F20" s="106">
        <v>4</v>
      </c>
      <c r="G20" s="108"/>
      <c r="H20" s="108"/>
      <c r="I20" s="108"/>
      <c r="J20" s="106">
        <v>16</v>
      </c>
      <c r="K20" s="108"/>
      <c r="L20" s="108"/>
      <c r="M20" s="108">
        <v>16</v>
      </c>
      <c r="N20" s="95">
        <f t="shared" si="0"/>
        <v>54</v>
      </c>
      <c r="Q20" s="179" t="s">
        <v>134</v>
      </c>
      <c r="R20" s="180"/>
      <c r="S20" s="180"/>
      <c r="T20" s="181"/>
    </row>
    <row r="21" spans="1:20" ht="21.95" customHeight="1" thickTop="1" thickBot="1" x14ac:dyDescent="0.4">
      <c r="A21" s="94" t="str">
        <f>Pontuação!A41</f>
        <v>São José</v>
      </c>
      <c r="B21" s="106">
        <v>10</v>
      </c>
      <c r="C21" s="108"/>
      <c r="D21" s="106">
        <v>16</v>
      </c>
      <c r="E21" s="106">
        <v>4</v>
      </c>
      <c r="F21" s="106">
        <v>4</v>
      </c>
      <c r="G21" s="106">
        <v>24</v>
      </c>
      <c r="H21" s="106">
        <v>8</v>
      </c>
      <c r="I21" s="108"/>
      <c r="J21" s="106">
        <v>16</v>
      </c>
      <c r="K21" s="108"/>
      <c r="L21" s="108"/>
      <c r="M21" s="106">
        <v>4</v>
      </c>
      <c r="N21" s="95">
        <f t="shared" si="0"/>
        <v>86</v>
      </c>
    </row>
    <row r="22" spans="1:20" ht="21.95" customHeight="1" thickTop="1" thickBot="1" x14ac:dyDescent="0.4">
      <c r="A22" s="94" t="str">
        <f>Pontuação!A43</f>
        <v>São Paulo</v>
      </c>
      <c r="B22" s="106">
        <v>4</v>
      </c>
      <c r="C22" s="106">
        <v>8</v>
      </c>
      <c r="D22" s="106">
        <v>4</v>
      </c>
      <c r="E22" s="106">
        <v>8</v>
      </c>
      <c r="F22" s="106">
        <v>8</v>
      </c>
      <c r="G22" s="108"/>
      <c r="H22" s="106">
        <v>4</v>
      </c>
      <c r="I22" s="106">
        <v>4</v>
      </c>
      <c r="J22" s="106">
        <v>6</v>
      </c>
      <c r="K22" s="106">
        <v>4</v>
      </c>
      <c r="L22" s="106">
        <v>4</v>
      </c>
      <c r="M22" s="108"/>
      <c r="N22" s="95">
        <f t="shared" ref="N22:N25" si="1">SUM(B22:M22)</f>
        <v>54</v>
      </c>
      <c r="Q22" s="182" t="s">
        <v>94</v>
      </c>
      <c r="R22" s="183"/>
      <c r="S22" s="183"/>
      <c r="T22" s="184"/>
    </row>
    <row r="23" spans="1:20" ht="21.95" customHeight="1" thickTop="1" x14ac:dyDescent="0.35">
      <c r="A23" s="94" t="str">
        <f>Pontuação!A45</f>
        <v>Sport</v>
      </c>
      <c r="B23" s="108"/>
      <c r="C23" s="108"/>
      <c r="D23" s="108"/>
      <c r="E23" s="108"/>
      <c r="F23" s="106">
        <v>4</v>
      </c>
      <c r="G23" s="108">
        <v>2</v>
      </c>
      <c r="H23" s="106">
        <v>4</v>
      </c>
      <c r="I23" s="108"/>
      <c r="J23" s="108"/>
      <c r="K23" s="108"/>
      <c r="L23" s="106">
        <v>4</v>
      </c>
      <c r="M23" s="108"/>
      <c r="N23" s="95">
        <f t="shared" si="1"/>
        <v>14</v>
      </c>
      <c r="Q23" s="172" t="s">
        <v>135</v>
      </c>
      <c r="R23" s="173"/>
      <c r="S23" s="173"/>
      <c r="T23" s="174"/>
    </row>
    <row r="24" spans="1:20" ht="21.95" customHeight="1" thickBot="1" x14ac:dyDescent="0.4">
      <c r="A24" s="94" t="str">
        <f>Pontuação!A47</f>
        <v>Vasco</v>
      </c>
      <c r="B24" s="106">
        <v>8</v>
      </c>
      <c r="C24" s="106">
        <v>8</v>
      </c>
      <c r="D24" s="106">
        <v>4</v>
      </c>
      <c r="E24" s="106">
        <v>4</v>
      </c>
      <c r="F24" s="106">
        <v>4</v>
      </c>
      <c r="G24" s="106">
        <v>4</v>
      </c>
      <c r="H24" s="106">
        <v>4</v>
      </c>
      <c r="I24" s="106">
        <v>4</v>
      </c>
      <c r="J24" s="106">
        <v>4</v>
      </c>
      <c r="K24" s="106">
        <v>4</v>
      </c>
      <c r="L24" s="106">
        <v>4</v>
      </c>
      <c r="M24" s="106">
        <v>4</v>
      </c>
      <c r="N24" s="95">
        <f t="shared" si="1"/>
        <v>56</v>
      </c>
      <c r="Q24" s="179" t="s">
        <v>136</v>
      </c>
      <c r="R24" s="180"/>
      <c r="S24" s="180"/>
      <c r="T24" s="181"/>
    </row>
    <row r="25" spans="1:20" ht="21.95" customHeight="1" thickTop="1" thickBot="1" x14ac:dyDescent="0.4">
      <c r="A25" s="96" t="str">
        <f>Pontuação!A49</f>
        <v>Velez</v>
      </c>
      <c r="B25" s="120">
        <v>2</v>
      </c>
      <c r="C25" s="109"/>
      <c r="D25" s="120">
        <v>4</v>
      </c>
      <c r="E25" s="109"/>
      <c r="F25" s="120">
        <v>8</v>
      </c>
      <c r="G25" s="109"/>
      <c r="H25" s="120">
        <v>4</v>
      </c>
      <c r="I25" s="120">
        <v>4</v>
      </c>
      <c r="J25" s="109"/>
      <c r="K25" s="120">
        <v>8</v>
      </c>
      <c r="L25" s="109">
        <v>10</v>
      </c>
      <c r="M25" s="109"/>
      <c r="N25" s="97">
        <f t="shared" si="1"/>
        <v>40</v>
      </c>
    </row>
    <row r="26" spans="1:20" ht="21" thickTop="1" x14ac:dyDescent="0.3"/>
  </sheetData>
  <sheetProtection algorithmName="SHA-512" hashValue="UvbScBi6OQ/GljSR36xQ7wFEK4csykGUUnUtSfjZZsRYNG46YDAMQebo1V5N/IChO0T3dKQ9f0OHFe6A6IFaUQ==" saltValue="3KtKw1mUEwBc1t7/j20dSA==" spinCount="100000" sheet="1" objects="1" scenarios="1"/>
  <mergeCells count="18">
    <mergeCell ref="Q24:T24"/>
    <mergeCell ref="Q8:T8"/>
    <mergeCell ref="Q13:T13"/>
    <mergeCell ref="Q22:T22"/>
    <mergeCell ref="Q9:T9"/>
    <mergeCell ref="Q16:T16"/>
    <mergeCell ref="Q17:T17"/>
    <mergeCell ref="Q18:T18"/>
    <mergeCell ref="Q19:T19"/>
    <mergeCell ref="Q23:T23"/>
    <mergeCell ref="Q20:T20"/>
    <mergeCell ref="Q10:T10"/>
    <mergeCell ref="Q11:T11"/>
    <mergeCell ref="Q14:T14"/>
    <mergeCell ref="Q15:T15"/>
    <mergeCell ref="A1:N1"/>
    <mergeCell ref="Q2:Q3"/>
    <mergeCell ref="R2:S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Ranking</vt:lpstr>
      <vt:lpstr>Ataque e Defesa</vt:lpstr>
      <vt:lpstr>Desempenho</vt:lpstr>
      <vt:lpstr>Pontuação</vt:lpstr>
      <vt:lpstr>Penalidades</vt:lpstr>
    </vt:vector>
  </TitlesOfParts>
  <Company>ISM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baruque</dc:creator>
  <cp:lastModifiedBy>Ricardo Baruque</cp:lastModifiedBy>
  <cp:lastPrinted>2006-04-30T01:29:04Z</cp:lastPrinted>
  <dcterms:created xsi:type="dcterms:W3CDTF">2004-07-29T12:29:39Z</dcterms:created>
  <dcterms:modified xsi:type="dcterms:W3CDTF">2022-12-18T19:36:33Z</dcterms:modified>
</cp:coreProperties>
</file>